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tabRatio="574" activeTab="1"/>
  </bookViews>
  <sheets>
    <sheet name="отчет" sheetId="1" r:id="rId1"/>
    <sheet name="справочная" sheetId="2" r:id="rId2"/>
  </sheets>
  <definedNames/>
  <calcPr fullCalcOnLoad="1"/>
</workbook>
</file>

<file path=xl/sharedStrings.xml><?xml version="1.0" encoding="utf-8"?>
<sst xmlns="http://schemas.openxmlformats.org/spreadsheetml/2006/main" count="2845" uniqueCount="824">
  <si>
    <t xml:space="preserve"> Месячный отчет</t>
  </si>
  <si>
    <t xml:space="preserve"> об исполнении бюджета</t>
  </si>
  <si>
    <t/>
  </si>
  <si>
    <t>Ед.Изм.: руб.</t>
  </si>
  <si>
    <t>Код</t>
  </si>
  <si>
    <t>Классификация</t>
  </si>
  <si>
    <t>Назначено 2015</t>
  </si>
  <si>
    <t>Касса</t>
  </si>
  <si>
    <t>Доходы</t>
  </si>
  <si>
    <t>01</t>
  </si>
  <si>
    <t>\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</si>
  <si>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</si>
  <si>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\1010201001\182\0000\110 \</t>
  </si>
  <si>
    <t>\1010201001\182\1000\110 \</t>
  </si>
  <si>
    <t xml:space="preserve">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</si>
  <si>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</si>
  <si>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</si>
  <si>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</si>
  <si>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\1060103010\182\0000\110 \</t>
  </si>
  <si>
    <t>\1060103010\182\1000\110 \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</si>
  <si>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</si>
  <si>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\1080402001\791\0000\110 \</t>
  </si>
  <si>
    <t>\1080402001\791\1000\110 \</t>
  </si>
  <si>
    <t>Земельный налог (по обязательствам, возникшим до 1 января 2006 года), мобилизуемый на территориях поселений</t>
  </si>
  <si>
    <t>\1090405310\182\1000\110 \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</si>
  <si>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</si>
  <si>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\1110501310\863\0000\120 \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</si>
  <si>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</si>
  <si>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</si>
  <si>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\1130199510\791\0000\130 \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</si>
  <si>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</t>
  </si>
  <si>
    <t>\1140205210\863\0000\410 \</t>
  </si>
  <si>
    <t>Прочие неналоговые доходы бюджетов поселений</t>
  </si>
  <si>
    <t>\1170505010\791\0000\180 \</t>
  </si>
  <si>
    <t>Дотации бюджетам поселений на выравнивание бюджетной обеспеченности</t>
  </si>
  <si>
    <t>\2020100110\791\0000\151 \</t>
  </si>
  <si>
    <t>Дотации бюджетам поселений на поддержку мер по обеспечению сбалансированности бюджетов</t>
  </si>
  <si>
    <t>\2020100310\791\0000\151 \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</si>
  <si>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</si>
  <si>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\2020301510\791\0000\151 \</t>
  </si>
  <si>
    <t>Прочие межбюджетные трансферты, передаваемые бюджетам поселений</t>
  </si>
  <si>
    <t>\2020499910\791\7502\151 \</t>
  </si>
  <si>
    <t>\2020499910\791\7503\151 \</t>
  </si>
  <si>
    <t>Прочие безвозмездные поступления в бюджеты поселений от бюджетов муниципальных районов</t>
  </si>
  <si>
    <t>\2020905410\791\7301\151 \</t>
  </si>
  <si>
    <t>Расходы</t>
  </si>
  <si>
    <t>02</t>
  </si>
  <si>
    <t>\\\\\ \</t>
  </si>
  <si>
    <t>Функционирование высшего должностного лица субъекта Российской Федерации и муниципального образования</t>
  </si>
  <si>
    <t>\0102\\\\\\\\\ \</t>
  </si>
  <si>
    <t>Глава муниципального образования</t>
  </si>
  <si>
    <t>Фонд оплаты труда и страховые взносы</t>
  </si>
  <si>
    <t>Заработная плата</t>
  </si>
  <si>
    <t>\0102\791\0020300\121\211\\\\\ \</t>
  </si>
  <si>
    <t>Расходы, не связанные с доведением государственных (муниципальных) заданий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</si>
  <si>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</si>
  <si>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 \</t>
  </si>
  <si>
    <t>Центральный аппарат</t>
  </si>
  <si>
    <t>Закупка товаров, работ, услуг в сфере информационно-коммуникационных технологий</t>
  </si>
  <si>
    <t>Услуги связи</t>
  </si>
  <si>
    <t>Прочая закупка товаров, работ и услуг для государственных нужд Республики Башкортостан</t>
  </si>
  <si>
    <t>Уплата налога на имущество организаций и земельного налога</t>
  </si>
  <si>
    <t>Уплата налогов, входящих в группу налога на имущество</t>
  </si>
  <si>
    <t>Уплата прочих налогов, сборов и иных платежей</t>
  </si>
  <si>
    <t>Уплата иных налогов</t>
  </si>
  <si>
    <t>Резервные фонды</t>
  </si>
  <si>
    <t>\0111\\\\\\\\\ \</t>
  </si>
  <si>
    <t>Резервные фонды местных администраций</t>
  </si>
  <si>
    <t>Резервные средства</t>
  </si>
  <si>
    <t>Иные расходы, относящиеся к прочим</t>
  </si>
  <si>
    <t>Мобилизационная и вневойсковая подготовка</t>
  </si>
  <si>
    <t>\0203\\\\\\\\\ \</t>
  </si>
  <si>
    <t>Осуществление первичного воинского учета на территориях, где отсутствуют военные комиссариаты</t>
  </si>
  <si>
    <t>\0203\791\0013600\121\\\\\\ \</t>
  </si>
  <si>
    <t>\0203\791\0013600\121\211\\\\\ \</t>
  </si>
  <si>
    <t xml:space="preserve"> \0203\791\0013600\121\213\ФЗ53-98_1\\РП-В-5700\1-24-П00-О00\0 \ </t>
  </si>
  <si>
    <t>\0203\791\0013600\244\\\\\\ \</t>
  </si>
  <si>
    <t>Оплата услуг потребления электроэнергии</t>
  </si>
  <si>
    <t>Топливно-энергетический комплекс</t>
  </si>
  <si>
    <t>\0402\\\\\\\\\ \</t>
  </si>
  <si>
    <t>Мероприятия в топливно-энергетической области</t>
  </si>
  <si>
    <t>Субсидии юридическим лицам (кроме государственных учреждений) и физическим лицам - производителям товаров, работ, услуг</t>
  </si>
  <si>
    <t>Безвозмездные перечисления государственным и муниципальным организациям</t>
  </si>
  <si>
    <t>Дорожное хозяйство (дорожные фонды)</t>
  </si>
  <si>
    <t>\0409\\\\\\\\\ \</t>
  </si>
  <si>
    <t>Дорожное хозяйство</t>
  </si>
  <si>
    <t>Текущий ремонт (ремонт)</t>
  </si>
  <si>
    <t>Другие вопросы в области национальной экономики</t>
  </si>
  <si>
    <t>\0412\\\\\\\\\ \</t>
  </si>
  <si>
    <t>Иные работы и услуги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</si>
  <si>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</t>
  </si>
  <si>
    <t>Коммунальное хозяйство</t>
  </si>
  <si>
    <t>\0502\\\\\\\\\ \</t>
  </si>
  <si>
    <t>Мероприятия в области коммунального хозяйства</t>
  </si>
  <si>
    <t>Закупка товаров, работ, услуг в целях капитального ремонта государственного имущества Республики Башкортостан</t>
  </si>
  <si>
    <t>Капитальный ремонт</t>
  </si>
  <si>
    <t>Благоустройство</t>
  </si>
  <si>
    <t>\0503\\\\\\\\\ \</t>
  </si>
  <si>
    <t>Прочие мероприятия по благоустройству территорий населенных пунктов муниципальных образований</t>
  </si>
  <si>
    <t>Содержание в чистоте помещений, зданий, дворов, иного имущества</t>
  </si>
  <si>
    <t>Прочие межбюджетные трансферты общего характера</t>
  </si>
  <si>
    <t>\1403\\\\\\\\\ \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</si>
  <si>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</si>
  <si>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Иные межбюджетные трансферты</t>
  </si>
  <si>
    <t>Перечисления другим бюджетам бюджетной системы Российской Федерации (для искл.внутренних оборотов)</t>
  </si>
  <si>
    <t>Условно утвержденные расходы</t>
  </si>
  <si>
    <t>\9999\\\\\\\\\ \</t>
  </si>
  <si>
    <t>\0105020110\791\0000\001 \</t>
  </si>
  <si>
    <t>\0105020110\791\0000\002 \</t>
  </si>
  <si>
    <t>Остатки на начало года</t>
  </si>
  <si>
    <t>0510</t>
  </si>
  <si>
    <t>Остатки на конец отчетного периода</t>
  </si>
  <si>
    <t>0511</t>
  </si>
  <si>
    <t>Проверочная запись</t>
  </si>
  <si>
    <t>0811</t>
  </si>
  <si>
    <t>СПРАВОЧНАЯ ТАБЛИЦА к ежемесячному отчету</t>
  </si>
  <si>
    <t xml:space="preserve">об исполнении бюджета </t>
  </si>
  <si>
    <t>руб.</t>
  </si>
  <si>
    <t>Наименование</t>
  </si>
  <si>
    <t>Код, графа 1</t>
  </si>
  <si>
    <t>в т.ч. уточн. год. план (РБ и МО), графа 4</t>
  </si>
  <si>
    <t>в т.ч. уточн. год. план (ФБ), графа 5</t>
  </si>
  <si>
    <t>Исполнено (всего), (ф-ла гр.7+гр.8)</t>
  </si>
  <si>
    <t>в т.ч. исполнено за счет средств федерального бюджета, графа 8</t>
  </si>
  <si>
    <t>Отчет за пред. период, графа 9</t>
  </si>
  <si>
    <t>СПРАВОЧНО</t>
  </si>
  <si>
    <t>Раздел I. "Показатели за счет бюджетных средств"</t>
  </si>
  <si>
    <t>Расходы по содержанию органов местного самоуправления, всего</t>
  </si>
  <si>
    <t>00200</t>
  </si>
  <si>
    <t>X</t>
  </si>
  <si>
    <t>из них расходы на:</t>
  </si>
  <si>
    <t xml:space="preserve">      заработную плату</t>
  </si>
  <si>
    <t>00210</t>
  </si>
  <si>
    <t>муниципальных служащих</t>
  </si>
  <si>
    <t>00211</t>
  </si>
  <si>
    <t>других работников</t>
  </si>
  <si>
    <t>00212</t>
  </si>
  <si>
    <t xml:space="preserve">      прочие выплаты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</si>
  <si>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</si>
  <si>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</si>
  <si>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</si>
  <si>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</si>
  <si>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</si>
  <si>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</si>
  <si>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</si>
  <si>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Расходы по охране общественного порядка и обеспечению общественной безопасности</t>
  </si>
  <si>
    <t>00900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</si>
  <si>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</si>
  <si>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</si>
  <si>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</si>
  <si>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</si>
  <si>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</si>
  <si>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</si>
  <si>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</si>
  <si>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</si>
  <si>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в том числе</t>
  </si>
  <si>
    <t>02511</t>
  </si>
  <si>
    <t>Реконструкция</t>
  </si>
  <si>
    <t>02512</t>
  </si>
  <si>
    <t>02513</t>
  </si>
  <si>
    <t>Ремонт и содержание</t>
  </si>
  <si>
    <t>02514</t>
  </si>
  <si>
    <t>Проектирование</t>
  </si>
  <si>
    <t>02515</t>
  </si>
  <si>
    <t>02520</t>
  </si>
  <si>
    <t>02521</t>
  </si>
  <si>
    <t>Расходы, осуществляемые за счет межбюджетных трансфертов из бюджетов субъектов Российской Федерации</t>
  </si>
  <si>
    <t>02525</t>
  </si>
  <si>
    <t xml:space="preserve">   капитальный ремонт и ремонт сети автомобильных дорог общего пользования и искусственных сооружений на них</t>
  </si>
  <si>
    <t>02526</t>
  </si>
  <si>
    <t xml:space="preserve">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</si>
  <si>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02527</t>
  </si>
  <si>
    <t xml:space="preserve">   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</si>
  <si>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</si>
  <si>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 xml:space="preserve">   другие расходы</t>
  </si>
  <si>
    <t>02529</t>
  </si>
  <si>
    <t>Обеспечение мероприятий по модернизации систем коммунальной инфраструктуры (за счет средств фонда ЖКХ)</t>
  </si>
  <si>
    <t>02916</t>
  </si>
  <si>
    <t xml:space="preserve">   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</si>
  <si>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</si>
  <si>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 xml:space="preserve">   обеспечение мероприятий, предусмотренных п.2 ч.6 ст.16.1 Федерального закона от 21.07.2007 № 185-</t>
  </si>
  <si>
    <t>02918</t>
  </si>
  <si>
    <t>Обеспечение мероприятий по модернизации систем коммунальной инфраструктуры(за счет средств б-тов РБ и местных бюджетов)</t>
  </si>
  <si>
    <t>02925</t>
  </si>
  <si>
    <t>02926</t>
  </si>
  <si>
    <t>02927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</si>
  <si>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</si>
  <si>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</si>
  <si>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</si>
  <si>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</si>
  <si>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по предоставлению дополнительного образования детям</t>
  </si>
  <si>
    <t>04110</t>
  </si>
  <si>
    <t>Поддержка одаренных детей и молодежи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</si>
  <si>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</si>
  <si>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</si>
  <si>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</si>
  <si>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</si>
  <si>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07710</t>
  </si>
  <si>
    <t>Расходы по улучшению жилищных условий семей, имеющих трех и более детей</t>
  </si>
  <si>
    <t>09310</t>
  </si>
  <si>
    <t xml:space="preserve">   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</si>
  <si>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</si>
  <si>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</si>
  <si>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</si>
  <si>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Расходы на содержание имущества, всего:</t>
  </si>
  <si>
    <t>12100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</si>
  <si>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</si>
  <si>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</si>
  <si>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</si>
  <si>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</si>
  <si>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</si>
  <si>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</si>
  <si>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оказание медицинской помощи сотрудникам правоохранительных органов в учреждениях здравоохранения</t>
  </si>
  <si>
    <t>12207</t>
  </si>
  <si>
    <t>Прочие расходы, всего:</t>
  </si>
  <si>
    <t>12300</t>
  </si>
  <si>
    <t>возмещение морального вреда по решению судебных органов и оплата судебных издержек</t>
  </si>
  <si>
    <t>12330</t>
  </si>
  <si>
    <t>Расходы на оплату труда с начислениями (с учетом данных бюджетных и автономных учреждений)</t>
  </si>
  <si>
    <t>5500</t>
  </si>
  <si>
    <t xml:space="preserve"> - расходы бюджета на оплату труда с начислениями (211+213)</t>
  </si>
  <si>
    <t>5501</t>
  </si>
  <si>
    <t xml:space="preserve"> -расходы на оплату труда с начислениями по бюджетным и автономным учреждениям (1211+1213)</t>
  </si>
  <si>
    <t>5502</t>
  </si>
  <si>
    <t>Расходы на капитальные вложения (с учетом данных бюджетных и автономных учреждений)</t>
  </si>
  <si>
    <t>5600</t>
  </si>
  <si>
    <t xml:space="preserve"> - расходы бюджета на капитальные вложения (310)</t>
  </si>
  <si>
    <t>5601</t>
  </si>
  <si>
    <t xml:space="preserve"> -расходы на капитальные  вложения по бюджетным и автономным учреждениям (1310)</t>
  </si>
  <si>
    <t>5602</t>
  </si>
  <si>
    <t>Расходы на оплату коммунальных услуг (с учетом данных бюджетных и автономных учреждений)</t>
  </si>
  <si>
    <t>5700</t>
  </si>
  <si>
    <t xml:space="preserve"> - расходы бюджета на оплату коммунальных услуг (223)</t>
  </si>
  <si>
    <t>5701</t>
  </si>
  <si>
    <t xml:space="preserve"> -расходы на оплату коммунальных услуг по бюджетным и автономным учреждениям (1223)</t>
  </si>
  <si>
    <t>5702</t>
  </si>
  <si>
    <t>Расходы на социальное обеспечение (с учетом данных бюджетных и автономных учреждений)</t>
  </si>
  <si>
    <t>5800</t>
  </si>
  <si>
    <t xml:space="preserve"> - расходы бюджета на социальное обеспечение  (260)</t>
  </si>
  <si>
    <t>5801</t>
  </si>
  <si>
    <t xml:space="preserve"> -расходы на социальное обеспечение по бюджетным и автономным учреждениям (1260)</t>
  </si>
  <si>
    <t>5802</t>
  </si>
  <si>
    <t>Прирост расходов по фонду оплаты труда (с начислениями) к отчетному финансовому году</t>
  </si>
  <si>
    <t>15000</t>
  </si>
  <si>
    <t xml:space="preserve">прирост заработной платы </t>
  </si>
  <si>
    <t>15001</t>
  </si>
  <si>
    <t>в сфере общего образования</t>
  </si>
  <si>
    <t>15100</t>
  </si>
  <si>
    <t>15101</t>
  </si>
  <si>
    <t>педагогических работников образовательных учреждений</t>
  </si>
  <si>
    <t>15110</t>
  </si>
  <si>
    <t>15111</t>
  </si>
  <si>
    <t>педагогических работников общеобразовательных учреждений</t>
  </si>
  <si>
    <t>151201</t>
  </si>
  <si>
    <t>прирост заработной платы</t>
  </si>
  <si>
    <t>151211</t>
  </si>
  <si>
    <t>педагогических работников дополнительного образования</t>
  </si>
  <si>
    <t>151301</t>
  </si>
  <si>
    <t>151311</t>
  </si>
  <si>
    <t>педагогических работников дошкольных образовательных учреждений</t>
  </si>
  <si>
    <t>15120</t>
  </si>
  <si>
    <t>15121</t>
  </si>
  <si>
    <t>работникоа учреждений культуры</t>
  </si>
  <si>
    <t>15200</t>
  </si>
  <si>
    <t>15201</t>
  </si>
  <si>
    <t>в сфере физической культуры и спорта</t>
  </si>
  <si>
    <t>15500</t>
  </si>
  <si>
    <t>15501</t>
  </si>
  <si>
    <t>Источники финансирования</t>
  </si>
  <si>
    <t>Остатки средств бюджета на  отчетную дату</t>
  </si>
  <si>
    <t>10800</t>
  </si>
  <si>
    <t>остатки целевых средств, поступивших из федерального бюджета (группа 012)</t>
  </si>
  <si>
    <t>10001_1</t>
  </si>
  <si>
    <t>остатки целевых средств, поступивших из бюджета Республики Башкортостан (группа 011)</t>
  </si>
  <si>
    <t>10001_2</t>
  </si>
  <si>
    <t>остатки местного бюджета (группа 013)</t>
  </si>
  <si>
    <t>10001_3</t>
  </si>
  <si>
    <t>остатки целевых средств, поступивших из гос.внебюджетных фондов (группа 014)</t>
  </si>
  <si>
    <t>10001_4</t>
  </si>
  <si>
    <t>МУНИЦИПАЛЬНЫЙ ДОЛГ</t>
  </si>
  <si>
    <t>Муниципальный долг, всего</t>
  </si>
  <si>
    <t>09800</t>
  </si>
  <si>
    <t>в том числе:</t>
  </si>
  <si>
    <t>Номинальная сумма долга по муниципальным ценным бумагам</t>
  </si>
  <si>
    <t>09810</t>
  </si>
  <si>
    <t>Бюджетные кредиты, полученные местными бюджетами, всего</t>
  </si>
  <si>
    <t>09820</t>
  </si>
  <si>
    <t xml:space="preserve">  -бюджетные кредиты, полученные из бюджета РБ</t>
  </si>
  <si>
    <t>09822</t>
  </si>
  <si>
    <t xml:space="preserve">  -бюджетные кредиты , полученные поселениями из бюджета района</t>
  </si>
  <si>
    <t>09823</t>
  </si>
  <si>
    <t xml:space="preserve">  -бюджетные кредиты, полученные для АПК в 1999-2001гг..</t>
  </si>
  <si>
    <t>09822_1</t>
  </si>
  <si>
    <t>Кредиты, полученные от кредитных организаций</t>
  </si>
  <si>
    <t>09840</t>
  </si>
  <si>
    <t xml:space="preserve">  -гарантии перед третьими лицами</t>
  </si>
  <si>
    <t>09860_1</t>
  </si>
  <si>
    <t xml:space="preserve">  -гарантии перед министерством финансов Республики Башкортостан</t>
  </si>
  <si>
    <t>09860_2</t>
  </si>
  <si>
    <t>Муниципальные гарантии</t>
  </si>
  <si>
    <t>09860</t>
  </si>
  <si>
    <t>в т.ч. без права регрессного требования гаранта к принципалу</t>
  </si>
  <si>
    <t>09861</t>
  </si>
  <si>
    <t>Предоставленные муниципальные гарантии в текущем году</t>
  </si>
  <si>
    <t>09862</t>
  </si>
  <si>
    <t>09863</t>
  </si>
  <si>
    <t>Исполненные муниципальные гарантии в валюте РФ в текущем финансовом году</t>
  </si>
  <si>
    <t>09864</t>
  </si>
  <si>
    <t>09865</t>
  </si>
  <si>
    <t>Объем просроченной задолженности по муниципальным долговым обязательствам</t>
  </si>
  <si>
    <t>09870</t>
  </si>
  <si>
    <t>Долговые обязательства муниципальных унитарных предприятий</t>
  </si>
  <si>
    <t>11600_</t>
  </si>
  <si>
    <t>КРЕДИТОРСКАЯ ЗАДОЛЖЕННОСТЬ, всего</t>
  </si>
  <si>
    <t>100</t>
  </si>
  <si>
    <t>101</t>
  </si>
  <si>
    <t>Прочие выплаты</t>
  </si>
  <si>
    <t>106</t>
  </si>
  <si>
    <t>Начисления на оплату труда</t>
  </si>
  <si>
    <t>102</t>
  </si>
  <si>
    <t>107</t>
  </si>
  <si>
    <t>Транспортные услуги</t>
  </si>
  <si>
    <t>108</t>
  </si>
  <si>
    <t>Коммунальные услуги</t>
  </si>
  <si>
    <t>103</t>
  </si>
  <si>
    <t xml:space="preserve"> - по образованию</t>
  </si>
  <si>
    <t>103а</t>
  </si>
  <si>
    <t xml:space="preserve">   -по культуре</t>
  </si>
  <si>
    <t>103б</t>
  </si>
  <si>
    <t xml:space="preserve">   -по здравоохранению и спорту</t>
  </si>
  <si>
    <t>103в</t>
  </si>
  <si>
    <t xml:space="preserve">  -по социальной политике</t>
  </si>
  <si>
    <t>103г</t>
  </si>
  <si>
    <t>Арендная плата за пользование имуществом</t>
  </si>
  <si>
    <t>109</t>
  </si>
  <si>
    <t>Услуги по содержанию имущества</t>
  </si>
  <si>
    <t>110</t>
  </si>
  <si>
    <t xml:space="preserve">   -по образованию</t>
  </si>
  <si>
    <t>110а</t>
  </si>
  <si>
    <t>110б</t>
  </si>
  <si>
    <t>110в</t>
  </si>
  <si>
    <t>110г</t>
  </si>
  <si>
    <t>Прочие услуги</t>
  </si>
  <si>
    <t>111</t>
  </si>
  <si>
    <t>Обслуживание внутренних долговых обязательств</t>
  </si>
  <si>
    <t>112</t>
  </si>
  <si>
    <t>Безвозмездные и безвозвратные перечисления государственным и муниципальным организациям</t>
  </si>
  <si>
    <t>113</t>
  </si>
  <si>
    <t>Безвозмездные и безвозвратные перечисления организациям, за исключением государственных и муниципальных организаций</t>
  </si>
  <si>
    <t>114</t>
  </si>
  <si>
    <t>Пособия по социальной помощи населению</t>
  </si>
  <si>
    <t>115</t>
  </si>
  <si>
    <t>Социальные пособия, выплачиваемые организациями сектора государственного управления</t>
  </si>
  <si>
    <t>116</t>
  </si>
  <si>
    <t>Прочие расходы</t>
  </si>
  <si>
    <t>117</t>
  </si>
  <si>
    <t>Увеличение стоимости основных средств</t>
  </si>
  <si>
    <t>104</t>
  </si>
  <si>
    <t>Увеличение стоимости материальных запасов</t>
  </si>
  <si>
    <t>105</t>
  </si>
  <si>
    <t>ПРОСРОЧЕННАЯ КРЕДИТОРСКАЯ ЗАДОЛЖЕННОСТЬ, всего</t>
  </si>
  <si>
    <t>10900</t>
  </si>
  <si>
    <t>10901</t>
  </si>
  <si>
    <t>10901_</t>
  </si>
  <si>
    <t>10902</t>
  </si>
  <si>
    <t>10903</t>
  </si>
  <si>
    <t>10904</t>
  </si>
  <si>
    <t>10905</t>
  </si>
  <si>
    <t xml:space="preserve"> -по образованию</t>
  </si>
  <si>
    <t>10905а</t>
  </si>
  <si>
    <t xml:space="preserve"> -по культуре</t>
  </si>
  <si>
    <t>10905б</t>
  </si>
  <si>
    <t xml:space="preserve"> -по здравоохранению и спорту</t>
  </si>
  <si>
    <t>10905в</t>
  </si>
  <si>
    <t xml:space="preserve"> -по социальной политике</t>
  </si>
  <si>
    <t>10905г</t>
  </si>
  <si>
    <t>10905_</t>
  </si>
  <si>
    <t>10906</t>
  </si>
  <si>
    <t xml:space="preserve">  -по образованию</t>
  </si>
  <si>
    <t>10906а</t>
  </si>
  <si>
    <t xml:space="preserve">  -по культуре</t>
  </si>
  <si>
    <t>10906б</t>
  </si>
  <si>
    <t xml:space="preserve">  -по здравоохранению и спорту</t>
  </si>
  <si>
    <t>10906в</t>
  </si>
  <si>
    <t>10906г</t>
  </si>
  <si>
    <t>10907</t>
  </si>
  <si>
    <t>10907_</t>
  </si>
  <si>
    <t>10908</t>
  </si>
  <si>
    <t>10909</t>
  </si>
  <si>
    <t>10910</t>
  </si>
  <si>
    <t>10910_</t>
  </si>
  <si>
    <t>10911</t>
  </si>
  <si>
    <t>10912</t>
  </si>
  <si>
    <t>10913</t>
  </si>
  <si>
    <t>Раздел II."Показатели с учетом финансово-хозяйственной деятельности учреждений за счет всех источников финансирования"</t>
  </si>
  <si>
    <t>Расходы на заработную плату работникам учреждений (образование)</t>
  </si>
  <si>
    <t>23000</t>
  </si>
  <si>
    <t>в сфере образования</t>
  </si>
  <si>
    <t>23100</t>
  </si>
  <si>
    <t>в том числе заработная плата педагогических работников</t>
  </si>
  <si>
    <t>23110</t>
  </si>
  <si>
    <t>дошкольных</t>
  </si>
  <si>
    <t>23111</t>
  </si>
  <si>
    <t>общеобразовательных (начального общего, основного общего, среднего (полного) общего образования</t>
  </si>
  <si>
    <t>23112</t>
  </si>
  <si>
    <t>дополнительного образования</t>
  </si>
  <si>
    <t>23115</t>
  </si>
  <si>
    <t>прочих</t>
  </si>
  <si>
    <t>23116</t>
  </si>
  <si>
    <t>заработная плата воспитателей</t>
  </si>
  <si>
    <t>23120</t>
  </si>
  <si>
    <t>23121</t>
  </si>
  <si>
    <t>23122</t>
  </si>
  <si>
    <t>23125</t>
  </si>
  <si>
    <t>23126</t>
  </si>
  <si>
    <t>23710</t>
  </si>
  <si>
    <t>Фонд заработной платы (без начислений) работников государственных (муниципальных) учреждений</t>
  </si>
  <si>
    <t>23710_2</t>
  </si>
  <si>
    <t>численность работников государственных (муниципальных) учреждений</t>
  </si>
  <si>
    <t>23710_1</t>
  </si>
  <si>
    <t>средняя заработная плата в сфере общего образования</t>
  </si>
  <si>
    <t>23701</t>
  </si>
  <si>
    <t xml:space="preserve">Фонд заработной платы (без начислений) работников в сфере общего образования </t>
  </si>
  <si>
    <t>23701_2</t>
  </si>
  <si>
    <t>численность работников в сфере общего образования</t>
  </si>
  <si>
    <t>23701_1</t>
  </si>
  <si>
    <t>средняя заработная плата педагогических работников образовательных учреждений</t>
  </si>
  <si>
    <t>237011</t>
  </si>
  <si>
    <t>Фонд заработной платы (без начислений) педагогических работников образовательных учреждений</t>
  </si>
  <si>
    <t>237011_2</t>
  </si>
  <si>
    <t>численность педагогических работников образовательных учреждений</t>
  </si>
  <si>
    <t>237011_1</t>
  </si>
  <si>
    <t>средняя заработная плата педагогических работников дополнительного образования детей</t>
  </si>
  <si>
    <t>237031</t>
  </si>
  <si>
    <t>Фонд заработной платы (без начислений) педагогических работников дополнительного образования детей</t>
  </si>
  <si>
    <t>237031_2</t>
  </si>
  <si>
    <t>численность педагогических работников дополнительного образования детей</t>
  </si>
  <si>
    <t>237031_1</t>
  </si>
  <si>
    <t>средняя заработная плата педагогических работников общеобразовательных учреждений</t>
  </si>
  <si>
    <t>23702</t>
  </si>
  <si>
    <t>Фонд заработной платы (без начислений) педагогических работников общеобразовательных учреждений</t>
  </si>
  <si>
    <t>23702_2</t>
  </si>
  <si>
    <t>численность педагогических работников общеобразовательных учреждений</t>
  </si>
  <si>
    <t>23702_1</t>
  </si>
  <si>
    <t xml:space="preserve">средняя заработная плата педагогических работников дошкольных образовательных учреждений </t>
  </si>
  <si>
    <t>23703</t>
  </si>
  <si>
    <t xml:space="preserve">Фонд заработной платы (без начислений) работников педагогических работников дошкольных образовательных учреждений </t>
  </si>
  <si>
    <t>23703_2</t>
  </si>
  <si>
    <t xml:space="preserve">численность работников педагогических работников дошкольных образовательных учреждений </t>
  </si>
  <si>
    <t>23703_1</t>
  </si>
  <si>
    <t>средняя заработная плата работников учреждений культуры</t>
  </si>
  <si>
    <t>23720</t>
  </si>
  <si>
    <t>Фонд заработной платы (без начислений) работников учреждений культуры</t>
  </si>
  <si>
    <t>23720_2</t>
  </si>
  <si>
    <t>численность работников учреждений культуры</t>
  </si>
  <si>
    <t>23720_1</t>
  </si>
  <si>
    <t>средняя заработная плата работников в сфере физической культуры и спорта</t>
  </si>
  <si>
    <t>23750</t>
  </si>
  <si>
    <t>Фонд заработной платы (без начислений)  работников в сфере физической культуры и спорта</t>
  </si>
  <si>
    <t>23750_2</t>
  </si>
  <si>
    <t>численность  работников в сфере физической культуры и спорта</t>
  </si>
  <si>
    <t>23750_1</t>
  </si>
  <si>
    <t>Начисления на выплаты по оплате труда (образование)</t>
  </si>
  <si>
    <t>24000</t>
  </si>
  <si>
    <t>24100</t>
  </si>
  <si>
    <t>в том числе начисления на выплаты по оплате труда педагогических работников</t>
  </si>
  <si>
    <t>24110</t>
  </si>
  <si>
    <t>24111</t>
  </si>
  <si>
    <t>24112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</si>
  <si>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</si>
  <si>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</si>
  <si>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</si>
  <si>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</si>
  <si>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</si>
  <si>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</si>
  <si>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24125</t>
  </si>
  <si>
    <t>24126</t>
  </si>
  <si>
    <t>25000</t>
  </si>
  <si>
    <t>25001</t>
  </si>
  <si>
    <t>25100</t>
  </si>
  <si>
    <t>25101</t>
  </si>
  <si>
    <t>25110</t>
  </si>
  <si>
    <t>25111</t>
  </si>
  <si>
    <t>251201</t>
  </si>
  <si>
    <t>251211</t>
  </si>
  <si>
    <t>педагогических работников дополнительного образования детей</t>
  </si>
  <si>
    <t>251301</t>
  </si>
  <si>
    <t>251311</t>
  </si>
  <si>
    <t>25120</t>
  </si>
  <si>
    <t>25121</t>
  </si>
  <si>
    <t>25200</t>
  </si>
  <si>
    <t>25201</t>
  </si>
  <si>
    <t>25500</t>
  </si>
  <si>
    <t>25501</t>
  </si>
  <si>
    <t>Классификация, графа 2</t>
  </si>
  <si>
    <t>План (всего),(ф-ла гр.4+гр.5)</t>
  </si>
  <si>
    <t>в т.ч. исполнено за счет средств бюджета РБ и МО, графа 7</t>
  </si>
  <si>
    <t xml:space="preserve">Строительство </t>
  </si>
  <si>
    <t xml:space="preserve">Капитальный ремонт и ремонт автомобильных дорог общего пользования административных центров субъектов Российской Федерации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</si>
  <si>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</t>
  </si>
  <si>
    <t>\1050301001\182\0000\110 \</t>
  </si>
  <si>
    <t>Глава СП                              _________         Сафина Г.Х.</t>
  </si>
  <si>
    <t xml:space="preserve"> 801101011005 Администрация сельского поселения Ибраевский сельсовет муниципального района Альшеевский район Республики Башкортостан</t>
  </si>
  <si>
    <t xml:space="preserve"> \0020000000000000000000000\\\\\ 013-1112\ </t>
  </si>
  <si>
    <t xml:space="preserve"> \0021100000000000000000211\\\\\ 013-1112\ </t>
  </si>
  <si>
    <t xml:space="preserve"> \0021200000000000000000211\\\\\ 013-1112\ </t>
  </si>
  <si>
    <t xml:space="preserve"> \0022100000000000000000212\\\\\ 013-1112\ </t>
  </si>
  <si>
    <t xml:space="preserve"> \0022200000000000000000212\\\\\ 013-1112\ </t>
  </si>
  <si>
    <t xml:space="preserve"> \0023100000000000000000213\\\\\ 013-1112\ </t>
  </si>
  <si>
    <t xml:space="preserve"> \0023200000000000000000213\\\\\ 013-1112\ </t>
  </si>
  <si>
    <t xml:space="preserve"> \0090000000000000000000000\\\\\ 013-1112\ </t>
  </si>
  <si>
    <t xml:space="preserve"> \01510000000000000000\\\\\ 013-1112\ </t>
  </si>
  <si>
    <t xml:space="preserve"> \01520000000000000000\\\\\ 013-1112\ </t>
  </si>
  <si>
    <t xml:space="preserve"> \0250000004090000000000000\\\\\ 013-1112\ </t>
  </si>
  <si>
    <t xml:space="preserve"> \0251100004090000000000000\\\\\ 013-1112\ </t>
  </si>
  <si>
    <t xml:space="preserve"> \0251200004090000000000000\\\\\ 013-1112\ </t>
  </si>
  <si>
    <t xml:space="preserve"> \0251300004090000000000000\\\\\ 013-1112\ </t>
  </si>
  <si>
    <t xml:space="preserve"> \0251400004090000000000000\\\\\ 013-1112\ </t>
  </si>
  <si>
    <t xml:space="preserve"> \0251500004090000000000000\\\\\ 013-1112\ </t>
  </si>
  <si>
    <t xml:space="preserve"> \0252000004093150206000000\\\\\ 013-1112\ </t>
  </si>
  <si>
    <t xml:space="preserve"> \0252100004090000000000000\\\\\ 013-1112\ </t>
  </si>
  <si>
    <t xml:space="preserve"> \02526000040900000000\\\\\ 013-1112\ </t>
  </si>
  <si>
    <t xml:space="preserve"> \02527000040900000000\\\\\ 013-1112\ </t>
  </si>
  <si>
    <t xml:space="preserve"> \02528000040900000000\\\\\ 013-1112\ </t>
  </si>
  <si>
    <t xml:space="preserve"> \02529000040900000000\\\\\ 013-1112\ </t>
  </si>
  <si>
    <t xml:space="preserve"> \02917000000000000000\\\\\ 013-1112\ </t>
  </si>
  <si>
    <t xml:space="preserve"> \02918000000000000000\\\\\ 013-1112\ </t>
  </si>
  <si>
    <t xml:space="preserve"> \02926000000000000000\\\\\ 013-1112\ </t>
  </si>
  <si>
    <t xml:space="preserve"> \02927000000000000000\\\\\ 013-1112\ </t>
  </si>
  <si>
    <t xml:space="preserve"> \03610000000000000000\\\\\ 013-1112\ </t>
  </si>
  <si>
    <t xml:space="preserve"> \03611000000000000000\\\\\ 013-1112\ </t>
  </si>
  <si>
    <t xml:space="preserve"> \04110000700000000000\\\\\ 013-1112\ </t>
  </si>
  <si>
    <t xml:space="preserve"> \04120000700000000000\\\\\ 013-1112\ </t>
  </si>
  <si>
    <t xml:space="preserve"> \04130000700000000000\\\\\ 013-1112\ </t>
  </si>
  <si>
    <t xml:space="preserve"> \07710000100400000000\\\\\ 013-1112\ </t>
  </si>
  <si>
    <t xml:space="preserve"> \09310000000000000000\\\\\ 013-1112\ </t>
  </si>
  <si>
    <t xml:space="preserve"> \09311000000000000000\\\\\ 013-1112\ </t>
  </si>
  <si>
    <t xml:space="preserve"> \09320000000000000000\\\\\ 013-1112\ </t>
  </si>
  <si>
    <t xml:space="preserve"> \1210000000000000000000225\\\\\ 013-1112\ </t>
  </si>
  <si>
    <t xml:space="preserve"> \1210200000000000000000225\\\\\ 013-1112\ </t>
  </si>
  <si>
    <t xml:space="preserve"> \1220000000000000000000226\\\\\ 013-1112\ </t>
  </si>
  <si>
    <t xml:space="preserve"> \1220400000000000000000226\\\\\ 013-1112\ </t>
  </si>
  <si>
    <t xml:space="preserve"> \1220700000000000000000226\\\\\ 013-1112\ </t>
  </si>
  <si>
    <t xml:space="preserve"> \1230000000000000000000290\\\\\ 013-1112\ </t>
  </si>
  <si>
    <t xml:space="preserve"> \1233000000000000000000290\\\\\ 013-1112\ </t>
  </si>
  <si>
    <t xml:space="preserve"> \\\\\\5501 013-1112\ </t>
  </si>
  <si>
    <t xml:space="preserve"> \\\\\\5502 013-1112\ </t>
  </si>
  <si>
    <t xml:space="preserve"> \\\\\\5601 013-1112\ </t>
  </si>
  <si>
    <t xml:space="preserve"> \\\\\\5602 013-1112\ </t>
  </si>
  <si>
    <t xml:space="preserve"> \\\\\\5701 013-1112\ </t>
  </si>
  <si>
    <t xml:space="preserve"> \\\\\\5702 013-1112\ </t>
  </si>
  <si>
    <t xml:space="preserve"> \\\\\\5801 013-1112\ </t>
  </si>
  <si>
    <t xml:space="preserve"> \\\\\\5802 013-1112\ </t>
  </si>
  <si>
    <t xml:space="preserve"> \15000000000000000000\\\\\ 013-1112\ </t>
  </si>
  <si>
    <t xml:space="preserve"> \15001000000000000000\\\\\ 013-1112\ </t>
  </si>
  <si>
    <t xml:space="preserve"> \15100000000000000000\\\\\ 013-1112\ </t>
  </si>
  <si>
    <t xml:space="preserve"> \15101000000000000000\\\\\ 013-1112\ </t>
  </si>
  <si>
    <t xml:space="preserve"> \15110000000000000000\\\\\ 013-1112\ </t>
  </si>
  <si>
    <t xml:space="preserve"> \15111000000000000000\\\\\ 013-1112\ </t>
  </si>
  <si>
    <t xml:space="preserve"> \15120100000000000000\\\\\ 013-1112\ </t>
  </si>
  <si>
    <t xml:space="preserve"> \15121100000000000000\\\\\ 013-1112\ </t>
  </si>
  <si>
    <t xml:space="preserve"> \15130100000000000000\\\\\ 013-1112\ </t>
  </si>
  <si>
    <t xml:space="preserve"> \15131100000000000000\\\\\ 013-1112\ </t>
  </si>
  <si>
    <t xml:space="preserve"> \15120000000000000000\\\\\ 013-1112\ </t>
  </si>
  <si>
    <t xml:space="preserve"> \15121000000000000000\\\\\ 013-1112\ </t>
  </si>
  <si>
    <t xml:space="preserve"> \15200000000000000000\\\\\ 013-1112\ </t>
  </si>
  <si>
    <t xml:space="preserve"> \15201000000000000000\\\\\ 013-1112\ </t>
  </si>
  <si>
    <t xml:space="preserve"> \15500000000000000000\\\\\ 013-1112\ </t>
  </si>
  <si>
    <t xml:space="preserve"> \15501000000000000000\\\\\ 013-1112\ </t>
  </si>
  <si>
    <t xml:space="preserve"> \\\\\\08фб 012-111\ </t>
  </si>
  <si>
    <t xml:space="preserve"> \\\\\\08РБ 013-1112\ </t>
  </si>
  <si>
    <t xml:space="preserve"> \\\\\\08мб 013-1112\ </t>
  </si>
  <si>
    <t xml:space="preserve"> \\\\\\08вф 013-1112\ </t>
  </si>
  <si>
    <t xml:space="preserve"> \\\\\\6010 013-1112\ </t>
  </si>
  <si>
    <t xml:space="preserve"> \\\\\\6021 013-1112\ </t>
  </si>
  <si>
    <t xml:space="preserve"> \\\\\\6022 013-1112\ </t>
  </si>
  <si>
    <t xml:space="preserve"> \\\\\\6024 013-1112\ </t>
  </si>
  <si>
    <t xml:space="preserve"> \\\\\\6023 013-1112\ </t>
  </si>
  <si>
    <t xml:space="preserve"> \\\\\\6031 013-1112\ </t>
  </si>
  <si>
    <t xml:space="preserve"> \\\\\\6032 013-1112\ </t>
  </si>
  <si>
    <t xml:space="preserve"> \\\\\\8470 013-1112\ </t>
  </si>
  <si>
    <t xml:space="preserve"> \\\\\\8471 013-1112\ </t>
  </si>
  <si>
    <t xml:space="preserve"> \\\\\\8471_1 013-1112\ </t>
  </si>
  <si>
    <t xml:space="preserve"> \\\\\\8472 013-1112\ </t>
  </si>
  <si>
    <t xml:space="preserve"> \\\\\\8472_1 013-1112\ </t>
  </si>
  <si>
    <t xml:space="preserve"> \\\\\\8473 013-1112\ </t>
  </si>
  <si>
    <t xml:space="preserve"> \\\\\\8474 013-1112\ </t>
  </si>
  <si>
    <t xml:space="preserve"> \\\\\211\К_ 013-1112\ </t>
  </si>
  <si>
    <t xml:space="preserve"> \\\\\212\К_ 013-1112\ </t>
  </si>
  <si>
    <t xml:space="preserve"> \\\\\213\К_ 013-1112\ </t>
  </si>
  <si>
    <t xml:space="preserve"> \\\\\221\К_ 013-1112\ </t>
  </si>
  <si>
    <t xml:space="preserve"> \\\\\222\К_ 013-1112\ </t>
  </si>
  <si>
    <t xml:space="preserve"> \\\\\223\К_ 013-1112\ </t>
  </si>
  <si>
    <t xml:space="preserve"> \0700\\\\223\К_ 013-1112\ </t>
  </si>
  <si>
    <t xml:space="preserve"> \0800\\\\223\К_ 013-1112\ </t>
  </si>
  <si>
    <t xml:space="preserve"> \0900\\\\223\К_ 013-1112\ </t>
  </si>
  <si>
    <t xml:space="preserve"> \1000\\\\223\К_ 013-1112\ </t>
  </si>
  <si>
    <t xml:space="preserve"> \\\\\224\К_ 013-1112\ </t>
  </si>
  <si>
    <t xml:space="preserve"> \\\\\225\К_ 013-1112\ </t>
  </si>
  <si>
    <t xml:space="preserve"> \0700\\\\225\К_ 013-1112\ </t>
  </si>
  <si>
    <t xml:space="preserve"> \0800\\\\225\К_ 013-1112\ </t>
  </si>
  <si>
    <t xml:space="preserve"> \0900\\\\225\К_ 013-1112\ </t>
  </si>
  <si>
    <t xml:space="preserve"> \1000\\\\225\К_ 013-1112\ </t>
  </si>
  <si>
    <t xml:space="preserve"> \\\\\226\К_ 013-1112\ </t>
  </si>
  <si>
    <t xml:space="preserve"> \\\\\231\К_ 013-1112\ </t>
  </si>
  <si>
    <t xml:space="preserve"> \\\\\241\К_ 013-1112\ </t>
  </si>
  <si>
    <t xml:space="preserve"> \\\\\242\К_ 013-1112\ </t>
  </si>
  <si>
    <t xml:space="preserve"> \\\\\262\К_ 013-1112\ </t>
  </si>
  <si>
    <t xml:space="preserve"> \\\\\263\К_ 013-1112\ </t>
  </si>
  <si>
    <t xml:space="preserve"> \\\\\290\К_ 013-1112\ </t>
  </si>
  <si>
    <t xml:space="preserve"> \\\\\310\К_ 013-1112\ </t>
  </si>
  <si>
    <t xml:space="preserve"> \\\\\340\К_ 013-1112\ </t>
  </si>
  <si>
    <t xml:space="preserve"> \\\\\211\К 013-1112\ </t>
  </si>
  <si>
    <t xml:space="preserve"> \\\\\212\К 013-1112\ </t>
  </si>
  <si>
    <t xml:space="preserve"> \\\\\213\К 013-1112\ </t>
  </si>
  <si>
    <t xml:space="preserve"> \\\\\221\К 013-1112\ </t>
  </si>
  <si>
    <t xml:space="preserve"> \\\\\222\К 013-1112\ </t>
  </si>
  <si>
    <t xml:space="preserve"> \\\\\223\К 013-1112\ </t>
  </si>
  <si>
    <t xml:space="preserve"> \0700\\\\223\К 013-1112\ </t>
  </si>
  <si>
    <t xml:space="preserve"> \0800\\\\223\К 013-1112\ </t>
  </si>
  <si>
    <t xml:space="preserve"> \0900\\\\223\К 013-1112\ </t>
  </si>
  <si>
    <t xml:space="preserve"> \1000\\\\223\К 013-1112\ </t>
  </si>
  <si>
    <t xml:space="preserve"> \\\\\224\К 013-1112\ </t>
  </si>
  <si>
    <t xml:space="preserve"> \\\\\225\К 013-1112\ </t>
  </si>
  <si>
    <t xml:space="preserve"> \0700\\\\225\К 013-1112\ </t>
  </si>
  <si>
    <t xml:space="preserve"> \0800\\\\225\К 013-1112\ </t>
  </si>
  <si>
    <t xml:space="preserve"> \0900\\\\225\К 013-1112\ </t>
  </si>
  <si>
    <t xml:space="preserve"> \1000\\\\225\К 013-1112\ </t>
  </si>
  <si>
    <t xml:space="preserve"> \\\\\226\К 013-1112\ </t>
  </si>
  <si>
    <t xml:space="preserve"> \\\\\231\К 013-1112\ </t>
  </si>
  <si>
    <t xml:space="preserve"> \\\\\241\К 013-1112\ </t>
  </si>
  <si>
    <t xml:space="preserve"> \\\\\242\К 013-1112\ </t>
  </si>
  <si>
    <t xml:space="preserve"> \\\\\262\К 013-1112\ </t>
  </si>
  <si>
    <t xml:space="preserve"> \\\\\263\К 013-1112\ </t>
  </si>
  <si>
    <t xml:space="preserve"> \\\\\290\К 013-1112\ </t>
  </si>
  <si>
    <t xml:space="preserve"> \\\\\310\К 013-1112\ </t>
  </si>
  <si>
    <t xml:space="preserve"> \\\\\340\К 013-1112\ </t>
  </si>
  <si>
    <t xml:space="preserve"> \2310000007000000000000000\\\\\ 013-1112\ </t>
  </si>
  <si>
    <t xml:space="preserve"> \2311100007010000000000000\\\\\ 013-1112\ </t>
  </si>
  <si>
    <t xml:space="preserve"> \2311200007020000000000000\\\\\ 013-1112\ </t>
  </si>
  <si>
    <t xml:space="preserve"> \2311500007000000000000000\\\\\ 013-1112\ </t>
  </si>
  <si>
    <t xml:space="preserve"> \2311600007000000000000000\\\\\ 013-1112\ </t>
  </si>
  <si>
    <t xml:space="preserve"> \2312100007010000000000000\\\\\ 013-1112\ </t>
  </si>
  <si>
    <t xml:space="preserve"> \2312200007020000000000000\\\\\ 013-1112\ </t>
  </si>
  <si>
    <t xml:space="preserve"> \2312500007000000000000000\\\\\ 013-1112\ </t>
  </si>
  <si>
    <t xml:space="preserve"> \2312600007000000000000000\\\\\ 013-1112\ </t>
  </si>
  <si>
    <t>Средняя заработная плата работников государственных (муниципальных) учреждений</t>
  </si>
  <si>
    <t xml:space="preserve"> \23710_2\\\\\ 013-1112\ </t>
  </si>
  <si>
    <t xml:space="preserve"> \23710_1\\\\\ 013-1112\ </t>
  </si>
  <si>
    <t xml:space="preserve"> \23701_2\\\\\ 013-1112\ </t>
  </si>
  <si>
    <t xml:space="preserve"> \23701_1\\\\\ 013-1112\ </t>
  </si>
  <si>
    <t xml:space="preserve"> \23701100000000000000\\\\\ 013-1112\ </t>
  </si>
  <si>
    <t xml:space="preserve"> \2370110000000000000A\\\\\ 013-1112\ </t>
  </si>
  <si>
    <t xml:space="preserve"> \2370110000000000000B\\\\\ 013-1112\ </t>
  </si>
  <si>
    <t xml:space="preserve"> \23703100000000000000\\\\\ 013-1112\ </t>
  </si>
  <si>
    <t xml:space="preserve"> \2370310000000000000A\\\\\ 013-1112\ </t>
  </si>
  <si>
    <t xml:space="preserve"> \2370310000000000000B\\\\\ 013-1112\ </t>
  </si>
  <si>
    <t xml:space="preserve"> \23702_2\\\\\ 013-1112\ </t>
  </si>
  <si>
    <t xml:space="preserve"> \23702_1\\\\\ 013-1112\ </t>
  </si>
  <si>
    <t xml:space="preserve"> \23703_2\\\\\ 013-1112\ </t>
  </si>
  <si>
    <t xml:space="preserve"> \23703_1\\\\\ 013-1112\ </t>
  </si>
  <si>
    <t xml:space="preserve"> \23720_2\\\\\ 013-1112\ </t>
  </si>
  <si>
    <t xml:space="preserve"> \23720_1\\\\\ 013-1112\ </t>
  </si>
  <si>
    <t xml:space="preserve"> \23750_2\\\\\ 013-1112\ </t>
  </si>
  <si>
    <t xml:space="preserve"> \23750_1\\\\\ 013-1112\ </t>
  </si>
  <si>
    <t xml:space="preserve"> \2410000007000000000000000\\\\\ 013-1112\ </t>
  </si>
  <si>
    <t xml:space="preserve"> \2411100007010000000000000\\\\\ 013-1112\ </t>
  </si>
  <si>
    <t xml:space="preserve"> \2411200007020000000000000\\\\\ 013-1112\ </t>
  </si>
  <si>
    <t xml:space="preserve"> \2411500007000000000000000\\\\\ 013-1112\ </t>
  </si>
  <si>
    <t xml:space="preserve"> \2411600007000000000000000\\\\\ 013-1112\ </t>
  </si>
  <si>
    <t xml:space="preserve"> \2412100007010000000000000\\\\\ 013-1112\ </t>
  </si>
  <si>
    <t xml:space="preserve"> \2412200007020000000000000\\\\\ 013-1112\ </t>
  </si>
  <si>
    <t xml:space="preserve"> \2412500007000000000000000\\\\\ 013-1112\ </t>
  </si>
  <si>
    <t xml:space="preserve"> \2412600007000000000000000\\\\\ 013-1112\ </t>
  </si>
  <si>
    <t xml:space="preserve"> \25000000000000000000\\\\\ 013-1112\ </t>
  </si>
  <si>
    <t xml:space="preserve"> \25001000000000000000\\\\\ 013-1112\ </t>
  </si>
  <si>
    <t xml:space="preserve"> \25100000000000000000\\\\\ 013-1112\ </t>
  </si>
  <si>
    <t xml:space="preserve"> \25101000000000000000\\\\\ 013-1112\ </t>
  </si>
  <si>
    <t xml:space="preserve"> \25110000000000000000\\\\\ 013-1112\ </t>
  </si>
  <si>
    <t xml:space="preserve"> \25111000000000000000\\\\\ 013-1112\ </t>
  </si>
  <si>
    <t xml:space="preserve"> \25120100000000000000\\\\\ 013-1112\ </t>
  </si>
  <si>
    <t xml:space="preserve"> \25121100000000000000\\\\\ 013-1112\ </t>
  </si>
  <si>
    <t xml:space="preserve"> \25130100000000000000\\\\\ 013-1112\ </t>
  </si>
  <si>
    <t xml:space="preserve"> \25131100000000000000\\\\\ 013-1112\ </t>
  </si>
  <si>
    <t xml:space="preserve"> \25120000000000000000\\\\\ 013-1112\ </t>
  </si>
  <si>
    <t xml:space="preserve"> \25121000000000000000\\\\\ 013-1112\ </t>
  </si>
  <si>
    <t xml:space="preserve"> \25200000000000000000\\\\\ 013-1112\ </t>
  </si>
  <si>
    <t xml:space="preserve"> \25201000000000000000\\\\\ 013-1112\ </t>
  </si>
  <si>
    <t xml:space="preserve"> \2550000000000000000\\\\\ 013-1112\ </t>
  </si>
  <si>
    <t xml:space="preserve"> \2550100000000000000\\\\\ 013-1112\ </t>
  </si>
  <si>
    <t>\1010201001\182\2000\110 \</t>
  </si>
  <si>
    <t>Назначено 2016</t>
  </si>
  <si>
    <t>% исполнения</t>
  </si>
  <si>
    <t>\1110503510\863\0000\120 \</t>
  </si>
  <si>
    <t xml:space="preserve">Доходы от продажи земельных участков </t>
  </si>
  <si>
    <t>\1140601310\863\0000\410 \</t>
  </si>
  <si>
    <t>\0102\791\99\0\0203\\\\\\\ \</t>
  </si>
  <si>
    <t>\0102\791\99\0\0203\121\\\\\\ \</t>
  </si>
  <si>
    <t xml:space="preserve"> \0102\791\99\0\0203\121\213\ФЗ131-03_98\\РП-А-0100\3.00.000.000\ \ </t>
  </si>
  <si>
    <t>\0104\791\99\0\0204\\\\\\\ \</t>
  </si>
  <si>
    <t>\0104\791\99\0\0204\121\\\\\\ \</t>
  </si>
  <si>
    <t>\0104\791\99\0\0204\121\211\\\\\ \</t>
  </si>
  <si>
    <t xml:space="preserve"> \0104\791\99\0\0204\121\213\ФЗ131-03_98\\РП-А-0100\3.00.000.000\ \ </t>
  </si>
  <si>
    <t>\0104\791\99\0\0204\242\221\\\\\ \</t>
  </si>
  <si>
    <t>Проектно-изыскательские работы</t>
  </si>
  <si>
    <t>\0104\791\99\0\0204\851\\\\\\ \</t>
  </si>
  <si>
    <t>\0104\791\99\0\0204\851\290.1.1\\\\\ \</t>
  </si>
  <si>
    <t>\0104\791\99\0\0204\852\\\\\\ \</t>
  </si>
  <si>
    <t>\0104\791\99\0\0204\852\290.1.2\\\\\ \</t>
  </si>
  <si>
    <t>\0111\791\99\0\0750\\\\\\\ \</t>
  </si>
  <si>
    <t>\0111\791\99\0\0750\870\\\\\\ \</t>
  </si>
  <si>
    <t>\0111\791\99\0\0750\870\290.8\\\\\ \</t>
  </si>
  <si>
    <t>\0203\791\99\0\0136\\\\\\\ \</t>
  </si>
  <si>
    <t xml:space="preserve"> \0203\791\0013600\244\340.3\ФЗ53-98_1\\РП-В-5700\3.00.000.000\ \ </t>
  </si>
  <si>
    <t>\0402\791\99\0\0348\\\\\\\ \</t>
  </si>
  <si>
    <t>\0402\791\99\0\0348\810\\\\\\ \</t>
  </si>
  <si>
    <t>\0402\791\99\0\0348\810\241\\\\\ \</t>
  </si>
  <si>
    <t>проведение работ по землеустройству</t>
  </si>
  <si>
    <t>\0502\791\99\0\0351\243\\\\\\\\ \</t>
  </si>
  <si>
    <t>\0502\791\99\0\0351\243\\\\\\ \</t>
  </si>
  <si>
    <t>\0502\791\99\0\0351\243\225.3\\\\\ \</t>
  </si>
  <si>
    <t>\0502\791\99\0\0351\244\\\\\\ \</t>
  </si>
  <si>
    <t>\0503\791\21\1\0605\\\\\\\ \</t>
  </si>
  <si>
    <t>\0503\791\21\1\0605\244\\\\\\ \</t>
  </si>
  <si>
    <t xml:space="preserve"> \0503\791\99\0\0605\244\225.2\ФЗ131-03_116\\РП-А-2800\3.00.000.000\ \ </t>
  </si>
  <si>
    <t xml:space="preserve"> \0503\791\99\0\0605\244\226.3\ФЗ131-03_116\\РП-А-2800\3.00.000.000\ \ </t>
  </si>
  <si>
    <t xml:space="preserve"> \0503\791\99\0\0605\244\226.10\ФЗ131-03_116\\РП-А-2800\3.00.000.000\ \ </t>
  </si>
  <si>
    <t xml:space="preserve"> \0503\791\99\0\0605\244\310.2\ФЗ131-03_116\\РП-А-2800\3.00.000.000\ \ </t>
  </si>
  <si>
    <t>\1403\791\99\0\7600\\\\\\\\ \</t>
  </si>
  <si>
    <t>\1403\791\99\0\7600\540\\\\\\ \</t>
  </si>
  <si>
    <t>\1403\791\99\0\7600\540\251.1\\\\\ \</t>
  </si>
  <si>
    <t>\9999\791\99\0\9999\\\\\\\ \</t>
  </si>
  <si>
    <t>\9999\791\99\0\9999\\\\\\ \</t>
  </si>
  <si>
    <t>\9999\791\99\0\9999\999\999\\\\\ \</t>
  </si>
  <si>
    <t>\1010203001\182\1000\110 \</t>
  </si>
  <si>
    <t>\1050301001\182\1000\110 \</t>
  </si>
  <si>
    <t>\1010202001\182\0000\110 \</t>
  </si>
  <si>
    <t>\1010202001\182\1000\110 \</t>
  </si>
  <si>
    <t>\1010202001\182\2000\110 \</t>
  </si>
  <si>
    <t>\1010202001\182\3000\110 \</t>
  </si>
  <si>
    <t>\1010203001\182\0000\110 \</t>
  </si>
  <si>
    <t>\1010203001\182\3000\110 \</t>
  </si>
  <si>
    <t>\1060103010\182\4000\110 \</t>
  </si>
  <si>
    <t>Земельный налог с организаций, обладающим земельным участком расположенным в границах сельских поселений</t>
  </si>
  <si>
    <t>\1060603310\182\0000\110 \</t>
  </si>
  <si>
    <t>\1060603310\182\1000\110 \</t>
  </si>
  <si>
    <t>\1060603310\182\3000\110 \</t>
  </si>
  <si>
    <t>Земельный налог с физических лиц, обладающим земельным участком расположенным в границах сельских поселений</t>
  </si>
  <si>
    <t>\1060604310\182\0000\110 \</t>
  </si>
  <si>
    <t>\1060604310\182\1000\110 \</t>
  </si>
  <si>
    <t>\0100\\\\\\\\\ \</t>
  </si>
  <si>
    <t>\0104\791\99\0\0204\122\\\\\\ \</t>
  </si>
  <si>
    <t>\0104\791\99\0\0204\122\212\\\\\ \</t>
  </si>
  <si>
    <r>
      <t>\0104\791\99\0\0204\</t>
    </r>
    <r>
      <rPr>
        <b/>
        <sz val="14"/>
        <rFont val="Arial Cyr"/>
        <family val="0"/>
      </rPr>
      <t>242</t>
    </r>
    <r>
      <rPr>
        <sz val="10"/>
        <rFont val="Arial Cyr"/>
        <family val="0"/>
      </rPr>
      <t>\\\\\\ \</t>
    </r>
  </si>
  <si>
    <t xml:space="preserve"> \0104\791\99\0\0204\242\225.2\\\\\ \ </t>
  </si>
  <si>
    <t xml:space="preserve"> \0104\791\99\0\0204\242\225.6\\\0\\ \ </t>
  </si>
  <si>
    <t xml:space="preserve"> \0104\791\99\0\0204\242\226.10\\\\\ \ </t>
  </si>
  <si>
    <t xml:space="preserve"> \0104\791\99\0\0204\242\226.7\\\\\ \ </t>
  </si>
  <si>
    <t xml:space="preserve"> \0104\791\99\0\0204\242\310.2\\\\\ \ </t>
  </si>
  <si>
    <t xml:space="preserve"> \0104\791\99\0\0204\242\340.3\\\\\ \ </t>
  </si>
  <si>
    <r>
      <t>\0104\791\99\0\0204\</t>
    </r>
    <r>
      <rPr>
        <b/>
        <sz val="12"/>
        <rFont val="Arial Cyr"/>
        <family val="0"/>
      </rPr>
      <t>244</t>
    </r>
    <r>
      <rPr>
        <sz val="10"/>
        <rFont val="Arial Cyr"/>
        <family val="0"/>
      </rPr>
      <t>\\\\\\ \</t>
    </r>
  </si>
  <si>
    <t xml:space="preserve"> \0104\791\99\0\0204\244\222\\\\\ \ </t>
  </si>
  <si>
    <t xml:space="preserve"> \0104\791\99\0\0204\244\223.5\\\\\ \ </t>
  </si>
  <si>
    <t xml:space="preserve"> \0104\791\99\0\0204\244\223.6\\\\\ \ </t>
  </si>
  <si>
    <t xml:space="preserve"> \0104\791\99\0\0204\244\225.2\\\\\ \ </t>
  </si>
  <si>
    <t xml:space="preserve"> \0104\791\99\0\0204\244\225.4\\\\\ \ </t>
  </si>
  <si>
    <t xml:space="preserve"> \0104\791\99\0\0204\244\225.6\\\\\ \ </t>
  </si>
  <si>
    <t xml:space="preserve"> \0104\791\99\0\0204\244\226.3\\\\\ \ </t>
  </si>
  <si>
    <t xml:space="preserve"> \0104\791\99\0\0204\244\226.8\\\\\ \ </t>
  </si>
  <si>
    <t xml:space="preserve"> \0104\791\99\0\0204\244\226.10\\\\\ \ </t>
  </si>
  <si>
    <t xml:space="preserve"> \0104\791\99\0\0204\244\226.6\\\\\ \ </t>
  </si>
  <si>
    <t xml:space="preserve"> \0104\791\99\0\0204\244\290.8\\\\\ \ </t>
  </si>
  <si>
    <t xml:space="preserve"> \0104\791\99\0\0204\244\310.2\\\\\ \ </t>
  </si>
  <si>
    <t xml:space="preserve"> \0104\791\99\0\0204\244\340.3\\\\\ \ </t>
  </si>
  <si>
    <t>Уплата штрафов, пеней за несвоевременную уплату алогов и сборов, экономические санкции</t>
  </si>
  <si>
    <t>\0104\791\99\0\0204\852\290.1.3\\\\\ \</t>
  </si>
  <si>
    <t>\0400\\\\\\\\\ \</t>
  </si>
  <si>
    <t>\0409\791\20\1\\\\\\\ \</t>
  </si>
  <si>
    <t>\0409\791\20\1\244\226.2\ФЗ131-03_102\\РП-А-1200\2.00.000.000\\ |013-1112</t>
  </si>
  <si>
    <t>\0412\791\17\1\7217\\\\\\ \</t>
  </si>
  <si>
    <t>\0412\791\17\1\7217\414\\\\\\ \</t>
  </si>
  <si>
    <t>\0412\791\17\1\7217\414\226.2\\\\\ \</t>
  </si>
  <si>
    <t>ЖКХ</t>
  </si>
  <si>
    <t>\0500\\\\\\\\\ \</t>
  </si>
  <si>
    <t>Мероприятия в области жилищного хозяйства</t>
  </si>
  <si>
    <t>\0501\\\\\\\\\ \</t>
  </si>
  <si>
    <t>\0501\791\\\\\\\\\\\\ \</t>
  </si>
  <si>
    <t>\0501\791\\\\\\\\\ \</t>
  </si>
  <si>
    <t>\0501\791\99\0\0352\243\225.3\\\\\ \</t>
  </si>
  <si>
    <t>\0501\791\21\1\0361\630\242\\\\\ \</t>
  </si>
  <si>
    <t>\0502\791\99\0\0356\244\226.2\ФЗ131-03_101\\РП-А-1100\3.00.000.000\ \</t>
  </si>
  <si>
    <t>мероприятияпо благоустройству территорий населенных пунктов</t>
  </si>
  <si>
    <t>\0503\791\21\1\7404\\\\\\\ \</t>
  </si>
  <si>
    <t>\0503\791\21\1\7404\244\\\\\\ \</t>
  </si>
  <si>
    <t xml:space="preserve"> \0503\791\21\1\7404\244\223.6\\\\\\ |011-1112</t>
  </si>
  <si>
    <t xml:space="preserve"> \0503\791\21\1\7404\244\225.1\\\\\\ |011-1112</t>
  </si>
  <si>
    <t xml:space="preserve"> \0503\791\21\1\7404\244\225.2\\\\\\ |011-1112</t>
  </si>
  <si>
    <t xml:space="preserve"> \0503\791\21\1\7404\244\225.6\\\\\\ |011-1112</t>
  </si>
  <si>
    <t xml:space="preserve"> \0503\791\21\1\7404\244\226.3\\\\\\ |011-1112</t>
  </si>
  <si>
    <t xml:space="preserve"> \0503\791\21\1\7404\244\340.3\\\\\\ |011-1112</t>
  </si>
  <si>
    <t>\0503\791\21\1\0605\244\225.1\\\\\ \</t>
  </si>
  <si>
    <t xml:space="preserve"> \0503\791\21\1\0605\244\223.6\\\\\ \ 013-</t>
  </si>
  <si>
    <t xml:space="preserve"> \0503\791\21\1\0605\244\225.6\\\\\ \013- </t>
  </si>
  <si>
    <t>\0503\791\99\0\0605\852\\\\\\ \</t>
  </si>
  <si>
    <t>\0503\791\99\0\0605\852\290.1.2\\\\\ \</t>
  </si>
  <si>
    <t>Назначено 2017</t>
  </si>
  <si>
    <t>\1060103010\182\2100\110 \</t>
  </si>
  <si>
    <t>\1060603310\182\2100\110 \</t>
  </si>
  <si>
    <t>\1060604310\182\2100\110 \</t>
  </si>
  <si>
    <t>\1050301001\182\2100\110 \</t>
  </si>
  <si>
    <t>\0409\791\20\1\7404\244\\\\\\ \</t>
  </si>
  <si>
    <t>\0409\791\20\1\7404\244\225.2\\\\\\ |011-1112</t>
  </si>
  <si>
    <t>\0409\791\20\1\7404\244\340.3\\\\\\ |011-1112</t>
  </si>
  <si>
    <t>\106060410\182\4000\110 \</t>
  </si>
  <si>
    <t xml:space="preserve"> \0503\791\21/1/0605\244\340.3\\\\\ \ </t>
  </si>
  <si>
    <t>\1050301001\182\3000\110 \</t>
  </si>
  <si>
    <t>\0502\791\21\1\0356\244\226.10\\\\\ \</t>
  </si>
  <si>
    <t>\0409\791\20\1\244\226.3\\\\\\ |011-1112</t>
  </si>
  <si>
    <t>\0502\791\21\1\0356\244\226.9\\\\\ \</t>
  </si>
  <si>
    <t>на  1 ноября 2015 г.</t>
  </si>
  <si>
    <t>\1010203001\182\2100\110 \</t>
  </si>
  <si>
    <t>\1090405310\182\2100\110 \</t>
  </si>
  <si>
    <t>штрафы</t>
  </si>
  <si>
    <t>\1165104002\706\0000\140 \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</si>
</sst>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2" fontId="0" fillId="0" borderId="10" xfId="0" applyNumberFormat="1" applyBorder="1" applyAlignment="1">
      <alignment vertical="center" shrinkToFit="1"/>
    </xf>
    <xf numFmtId="2" fontId="29" fillId="0" borderId="11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right" vertical="center" shrinkToFit="1"/>
    </xf>
    <xf numFmtId="2" fontId="29" fillId="0" borderId="11" xfId="0" applyNumberFormat="1" applyFont="1" applyBorder="1" applyAlignment="1">
      <alignment horizontal="left" vertical="top" wrapText="1" shrinkToFit="1"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center" shrinkToFit="1"/>
    </xf>
    <xf numFmtId="2" fontId="29" fillId="0" borderId="11" xfId="0" applyNumberFormat="1" applyFont="1" applyBorder="1" applyAlignment="1">
      <alignment horizontal="left" vertical="top" wrapText="1"/>
    </xf>
    <xf numFmtId="2" fontId="29" fillId="0" borderId="11" xfId="0" applyNumberFormat="1" applyFont="1" applyBorder="1" applyAlignment="1">
      <alignment horizontal="center" vertical="center" shrinkToFit="1"/>
    </xf>
    <xf numFmtId="2" fontId="29" fillId="0" borderId="11" xfId="0" applyNumberFormat="1" applyFont="1" applyBorder="1" applyAlignment="1">
      <alignment horizontal="left" vertical="center" shrinkToFit="1"/>
    </xf>
    <xf numFmtId="2" fontId="0" fillId="0" borderId="0" xfId="0" applyNumberFormat="1" applyAlignment="1">
      <alignment horizontal="center" vertical="center" shrinkToFi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shrinkToFit="1"/>
    </xf>
    <xf numFmtId="4" fontId="0" fillId="0" borderId="11" xfId="0" applyNumberFormat="1" applyBorder="1" applyAlignment="1">
      <alignment horizontal="right" vertical="center" shrinkToFit="1"/>
    </xf>
    <xf numFmtId="4" fontId="0" fillId="33" borderId="11" xfId="0" applyNumberFormat="1" applyFill="1" applyBorder="1" applyAlignment="1">
      <alignment horizontal="right" vertical="center" shrinkToFit="1"/>
    </xf>
    <xf numFmtId="4" fontId="0" fillId="0" borderId="0" xfId="0" applyNumberFormat="1" applyAlignment="1">
      <alignment vertical="center" shrinkToFit="1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left" vertical="center" shrinkToFit="1"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left" vertical="center" shrinkToFit="1"/>
    </xf>
    <xf numFmtId="49" fontId="0" fillId="33" borderId="11" xfId="0" applyNumberFormat="1" applyFill="1" applyBorder="1" applyAlignment="1">
      <alignment horizontal="left" vertical="center" shrinkToFit="1"/>
    </xf>
    <xf numFmtId="4" fontId="0" fillId="0" borderId="11" xfId="0" applyNumberFormat="1" applyFont="1" applyBorder="1" applyAlignment="1">
      <alignment horizontal="right" vertical="center" shrinkToFit="1"/>
    </xf>
    <xf numFmtId="4" fontId="0" fillId="33" borderId="11" xfId="0" applyNumberFormat="1" applyFont="1" applyFill="1" applyBorder="1" applyAlignment="1">
      <alignment horizontal="right" vertical="center" shrinkToFit="1"/>
    </xf>
    <xf numFmtId="4" fontId="29" fillId="0" borderId="11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left" vertical="center" shrinkToFit="1"/>
    </xf>
    <xf numFmtId="4" fontId="0" fillId="0" borderId="11" xfId="0" applyNumberFormat="1" applyFont="1" applyFill="1" applyBorder="1" applyAlignment="1">
      <alignment horizontal="right" vertical="center" shrinkToFi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" fontId="0" fillId="0" borderId="11" xfId="0" applyNumberFormat="1" applyFill="1" applyBorder="1" applyAlignment="1">
      <alignment horizontal="right" vertical="center" shrinkToFit="1"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 shrinkToFit="1"/>
    </xf>
    <xf numFmtId="2" fontId="1" fillId="0" borderId="0" xfId="0" applyNumberFormat="1" applyFont="1" applyAlignment="1">
      <alignment horizontal="left" vertical="center" shrinkToFit="1"/>
    </xf>
    <xf numFmtId="2" fontId="0" fillId="0" borderId="0" xfId="0" applyNumberFormat="1" applyAlignment="1">
      <alignment horizontal="left" vertical="center" shrinkToFit="1"/>
    </xf>
    <xf numFmtId="2" fontId="0" fillId="0" borderId="0" xfId="0" applyNumberFormat="1" applyAlignment="1">
      <alignment horizontal="right" vertical="center" shrinkToFit="1"/>
    </xf>
    <xf numFmtId="2" fontId="1" fillId="0" borderId="0" xfId="0" applyNumberFormat="1" applyFont="1" applyAlignment="1">
      <alignment horizontal="center" vertical="center" shrinkToFit="1"/>
    </xf>
    <xf numFmtId="2" fontId="0" fillId="0" borderId="0" xfId="0" applyNumberFormat="1" applyAlignment="1">
      <alignment horizontal="center" vertical="center" shrinkToFit="1"/>
    </xf>
    <xf numFmtId="2" fontId="1" fillId="0" borderId="0" xfId="0" applyNumberFormat="1" applyFont="1" applyAlignment="1">
      <alignment horizontal="right" vertical="center" shrinkToFit="1"/>
    </xf>
    <xf numFmtId="2" fontId="0" fillId="0" borderId="10" xfId="0" applyNumberForma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73"/>
  <sheetViews>
    <sheetView zoomScale="106" zoomScaleNormal="106" zoomScalePageLayoutView="0" workbookViewId="0" topLeftCell="A155">
      <selection activeCell="D55" sqref="D55:D165"/>
    </sheetView>
  </sheetViews>
  <sheetFormatPr defaultColWidth="9.00390625" defaultRowHeight="12.75"/>
  <cols>
    <col min="1" max="1" width="16.875" style="5" customWidth="1"/>
    <col min="2" max="2" width="6.625" style="5" customWidth="1"/>
    <col min="3" max="3" width="38.875" style="5" customWidth="1"/>
    <col min="4" max="7" width="15.75390625" style="16" customWidth="1"/>
    <col min="8" max="9" width="9.125" style="5" customWidth="1"/>
    <col min="10" max="233" width="9.125" style="38" customWidth="1"/>
    <col min="234" max="16384" width="9.125" style="5" customWidth="1"/>
  </cols>
  <sheetData>
    <row r="1" spans="1:7" ht="12.75">
      <c r="A1" s="40"/>
      <c r="B1" s="41"/>
      <c r="C1" s="41"/>
      <c r="D1" s="41"/>
      <c r="E1" s="41"/>
      <c r="F1" s="41"/>
      <c r="G1" s="41"/>
    </row>
    <row r="2" spans="1:7" ht="12.75">
      <c r="A2" s="42"/>
      <c r="B2" s="42"/>
      <c r="C2" s="42"/>
      <c r="D2" s="42"/>
      <c r="E2" s="42"/>
      <c r="F2" s="42"/>
      <c r="G2" s="42"/>
    </row>
    <row r="3" spans="1:7" ht="12.75">
      <c r="A3" s="43" t="s">
        <v>0</v>
      </c>
      <c r="B3" s="44"/>
      <c r="C3" s="44"/>
      <c r="D3" s="44"/>
      <c r="E3" s="44"/>
      <c r="F3" s="44"/>
      <c r="G3" s="44"/>
    </row>
    <row r="4" spans="1:7" ht="12.75">
      <c r="A4" s="43" t="s">
        <v>1</v>
      </c>
      <c r="B4" s="44"/>
      <c r="C4" s="44"/>
      <c r="D4" s="44"/>
      <c r="E4" s="44"/>
      <c r="F4" s="44"/>
      <c r="G4" s="44"/>
    </row>
    <row r="5" spans="1:7" ht="12.75">
      <c r="A5" s="43" t="s">
        <v>502</v>
      </c>
      <c r="B5" s="44"/>
      <c r="C5" s="44"/>
      <c r="D5" s="44"/>
      <c r="E5" s="44"/>
      <c r="F5" s="44"/>
      <c r="G5" s="44"/>
    </row>
    <row r="6" spans="1:7" ht="12.75">
      <c r="A6" s="43" t="s">
        <v>819</v>
      </c>
      <c r="B6" s="44"/>
      <c r="C6" s="44"/>
      <c r="D6" s="44"/>
      <c r="E6" s="44"/>
      <c r="F6" s="44"/>
      <c r="G6" s="44"/>
    </row>
    <row r="7" spans="1:7" ht="12.75">
      <c r="A7" s="43" t="s">
        <v>2</v>
      </c>
      <c r="B7" s="44"/>
      <c r="C7" s="44"/>
      <c r="D7" s="44"/>
      <c r="E7" s="44"/>
      <c r="F7" s="44"/>
      <c r="G7" s="44"/>
    </row>
    <row r="8" spans="1:7" ht="12.75">
      <c r="A8" s="45" t="s">
        <v>3</v>
      </c>
      <c r="B8" s="42"/>
      <c r="C8" s="42"/>
      <c r="D8" s="42"/>
      <c r="E8" s="42"/>
      <c r="F8" s="42"/>
      <c r="G8" s="42"/>
    </row>
    <row r="9" spans="1:8" ht="38.25" customHeight="1">
      <c r="A9" s="17"/>
      <c r="B9" s="17" t="s">
        <v>4</v>
      </c>
      <c r="C9" s="17" t="s">
        <v>5</v>
      </c>
      <c r="D9" s="11" t="s">
        <v>6</v>
      </c>
      <c r="E9" s="11" t="s">
        <v>691</v>
      </c>
      <c r="F9" s="11" t="s">
        <v>805</v>
      </c>
      <c r="G9" s="11" t="s">
        <v>7</v>
      </c>
      <c r="H9" s="18" t="s">
        <v>692</v>
      </c>
    </row>
    <row r="10" spans="1:233" ht="25.5" customHeight="1">
      <c r="A10" s="19" t="s">
        <v>8</v>
      </c>
      <c r="B10" s="20" t="s">
        <v>9</v>
      </c>
      <c r="C10" s="21" t="s">
        <v>10</v>
      </c>
      <c r="D10" s="12">
        <f>D11+D22+D26+D34+D30+D38+D41+D42+D40+D50+D51+D49+D52+D53+D54</f>
        <v>1935700</v>
      </c>
      <c r="E10" s="12">
        <f>E11+E22+E26+E34+E30+E38+E41+E42+E40+E50+E51+E49+E52+E53+E54</f>
        <v>1948300</v>
      </c>
      <c r="F10" s="12">
        <f>F11+F22+F26+F34+F30+F38+F41+F42+F40+F50+F51+F49+F52+F53+F54</f>
        <v>1914700</v>
      </c>
      <c r="G10" s="12">
        <f>G11+G22+G26+G34+G30+G38+G41+G42+G40+G50+G51+G49+G52+G53+G54+G14+G47+G48+G44</f>
        <v>2312892.8899999997</v>
      </c>
      <c r="H10" s="22">
        <f>G10*100/D10</f>
        <v>119.48612336622409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</row>
    <row r="11" spans="1:233" ht="25.5" customHeight="1">
      <c r="A11" s="23" t="s">
        <v>11</v>
      </c>
      <c r="B11" s="24" t="s">
        <v>2</v>
      </c>
      <c r="C11" s="25" t="s">
        <v>12</v>
      </c>
      <c r="D11" s="12">
        <f>26000-5000</f>
        <v>21000</v>
      </c>
      <c r="E11" s="12">
        <v>28000</v>
      </c>
      <c r="F11" s="12">
        <v>30000</v>
      </c>
      <c r="G11" s="12">
        <f>SUM(G12:G14)+G18</f>
        <v>20319.39</v>
      </c>
      <c r="H11" s="22">
        <f aca="true" t="shared" si="0" ref="H11:H82">G11*100/D11</f>
        <v>96.759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</row>
    <row r="12" spans="1:233" ht="25.5" customHeight="1">
      <c r="A12" s="23" t="s">
        <v>11</v>
      </c>
      <c r="B12" s="24" t="s">
        <v>2</v>
      </c>
      <c r="C12" s="25" t="s">
        <v>13</v>
      </c>
      <c r="D12" s="13"/>
      <c r="E12" s="13"/>
      <c r="F12" s="13"/>
      <c r="G12" s="13">
        <v>20229.3</v>
      </c>
      <c r="H12" s="22" t="e">
        <f t="shared" si="0"/>
        <v>#DIV/0!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</row>
    <row r="13" spans="1:233" ht="25.5" customHeight="1">
      <c r="A13" s="23" t="s">
        <v>15</v>
      </c>
      <c r="B13" s="24" t="s">
        <v>2</v>
      </c>
      <c r="C13" s="25" t="s">
        <v>690</v>
      </c>
      <c r="D13" s="13"/>
      <c r="E13" s="13"/>
      <c r="F13" s="13"/>
      <c r="G13" s="13"/>
      <c r="H13" s="22" t="e">
        <f t="shared" si="0"/>
        <v>#DIV/0!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</row>
    <row r="14" spans="1:233" ht="25.5" customHeight="1">
      <c r="A14" s="23" t="s">
        <v>15</v>
      </c>
      <c r="B14" s="24" t="s">
        <v>2</v>
      </c>
      <c r="C14" s="25" t="s">
        <v>736</v>
      </c>
      <c r="D14" s="13"/>
      <c r="E14" s="13"/>
      <c r="F14" s="13"/>
      <c r="G14" s="12">
        <f>SUM(G15:G17)</f>
        <v>0</v>
      </c>
      <c r="H14" s="22" t="e">
        <f t="shared" si="0"/>
        <v>#DIV/0!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</row>
    <row r="15" spans="1:233" ht="25.5" customHeight="1">
      <c r="A15" s="23" t="s">
        <v>15</v>
      </c>
      <c r="B15" s="24" t="s">
        <v>2</v>
      </c>
      <c r="C15" s="25" t="s">
        <v>737</v>
      </c>
      <c r="D15" s="13"/>
      <c r="E15" s="13"/>
      <c r="F15" s="13"/>
      <c r="G15" s="13"/>
      <c r="H15" s="22" t="e">
        <f t="shared" si="0"/>
        <v>#DIV/0!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</row>
    <row r="16" spans="1:233" ht="25.5" customHeight="1">
      <c r="A16" s="23" t="s">
        <v>15</v>
      </c>
      <c r="B16" s="24" t="s">
        <v>2</v>
      </c>
      <c r="C16" s="25" t="s">
        <v>738</v>
      </c>
      <c r="D16" s="13"/>
      <c r="E16" s="13"/>
      <c r="F16" s="13"/>
      <c r="G16" s="13"/>
      <c r="H16" s="22" t="e">
        <f t="shared" si="0"/>
        <v>#DIV/0!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</row>
    <row r="17" spans="1:233" ht="25.5" customHeight="1">
      <c r="A17" s="23" t="s">
        <v>15</v>
      </c>
      <c r="B17" s="24" t="s">
        <v>2</v>
      </c>
      <c r="C17" s="25" t="s">
        <v>739</v>
      </c>
      <c r="D17" s="13"/>
      <c r="E17" s="13"/>
      <c r="F17" s="13"/>
      <c r="G17" s="13"/>
      <c r="H17" s="22" t="e">
        <f t="shared" si="0"/>
        <v>#DIV/0!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</row>
    <row r="18" spans="1:233" ht="25.5" customHeight="1">
      <c r="A18" s="23" t="s">
        <v>15</v>
      </c>
      <c r="B18" s="24" t="s">
        <v>2</v>
      </c>
      <c r="C18" s="25" t="s">
        <v>740</v>
      </c>
      <c r="D18" s="13"/>
      <c r="E18" s="13"/>
      <c r="F18" s="13"/>
      <c r="G18" s="12">
        <f>SUM(G19:G21)</f>
        <v>90.09</v>
      </c>
      <c r="H18" s="22" t="e">
        <f>G18*100/D18</f>
        <v>#DIV/0!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</row>
    <row r="19" spans="1:233" ht="25.5" customHeight="1">
      <c r="A19" s="23" t="s">
        <v>15</v>
      </c>
      <c r="B19" s="24" t="s">
        <v>2</v>
      </c>
      <c r="C19" s="25" t="s">
        <v>734</v>
      </c>
      <c r="D19" s="13"/>
      <c r="E19" s="13"/>
      <c r="F19" s="13"/>
      <c r="G19" s="13">
        <v>88.9</v>
      </c>
      <c r="H19" s="22" t="e">
        <f>G19*100/D19</f>
        <v>#DIV/0!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</row>
    <row r="20" spans="1:233" ht="25.5" customHeight="1">
      <c r="A20" s="23" t="s">
        <v>15</v>
      </c>
      <c r="B20" s="24" t="s">
        <v>2</v>
      </c>
      <c r="C20" s="25" t="s">
        <v>820</v>
      </c>
      <c r="D20" s="13"/>
      <c r="E20" s="13"/>
      <c r="F20" s="13"/>
      <c r="G20" s="13">
        <v>1.19</v>
      </c>
      <c r="H20" s="22" t="e">
        <f>G20*100/D20</f>
        <v>#DIV/0!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</row>
    <row r="21" spans="1:233" ht="25.5" customHeight="1">
      <c r="A21" s="23" t="s">
        <v>15</v>
      </c>
      <c r="B21" s="24" t="s">
        <v>2</v>
      </c>
      <c r="C21" s="25" t="s">
        <v>741</v>
      </c>
      <c r="D21" s="13"/>
      <c r="E21" s="13"/>
      <c r="F21" s="13"/>
      <c r="G21" s="13"/>
      <c r="H21" s="22" t="e">
        <f>G21*100/D21</f>
        <v>#DIV/0!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</row>
    <row r="22" spans="1:233" ht="25.5" customHeight="1">
      <c r="A22" s="23" t="s">
        <v>16</v>
      </c>
      <c r="B22" s="24" t="s">
        <v>2</v>
      </c>
      <c r="C22" s="25" t="s">
        <v>500</v>
      </c>
      <c r="D22" s="12">
        <v>3000</v>
      </c>
      <c r="E22" s="12">
        <v>3000</v>
      </c>
      <c r="F22" s="12">
        <v>4000</v>
      </c>
      <c r="G22" s="12">
        <f>SUM(G23:G25)</f>
        <v>2903.35</v>
      </c>
      <c r="H22" s="22">
        <f t="shared" si="0"/>
        <v>96.77833333333334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</row>
    <row r="23" spans="1:233" ht="25.5" customHeight="1">
      <c r="A23" s="23" t="s">
        <v>16</v>
      </c>
      <c r="B23" s="24" t="s">
        <v>2</v>
      </c>
      <c r="C23" s="25" t="s">
        <v>735</v>
      </c>
      <c r="D23" s="12"/>
      <c r="E23" s="12"/>
      <c r="F23" s="12"/>
      <c r="G23" s="27">
        <v>2590.2</v>
      </c>
      <c r="H23" s="22" t="e">
        <f t="shared" si="0"/>
        <v>#DIV/0!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</row>
    <row r="24" spans="1:233" ht="25.5" customHeight="1">
      <c r="A24" s="23" t="s">
        <v>16</v>
      </c>
      <c r="B24" s="24" t="s">
        <v>2</v>
      </c>
      <c r="C24" s="25" t="s">
        <v>809</v>
      </c>
      <c r="D24" s="12"/>
      <c r="E24" s="12"/>
      <c r="F24" s="12"/>
      <c r="G24" s="27">
        <v>13.15</v>
      </c>
      <c r="H24" s="22" t="e">
        <f>G24*100/D24</f>
        <v>#DIV/0!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</row>
    <row r="25" spans="1:233" ht="25.5" customHeight="1">
      <c r="A25" s="23" t="s">
        <v>16</v>
      </c>
      <c r="B25" s="24" t="s">
        <v>2</v>
      </c>
      <c r="C25" s="25" t="s">
        <v>815</v>
      </c>
      <c r="D25" s="12"/>
      <c r="E25" s="12"/>
      <c r="F25" s="12"/>
      <c r="G25" s="27">
        <v>300</v>
      </c>
      <c r="H25" s="22" t="e">
        <f t="shared" si="0"/>
        <v>#DIV/0!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</row>
    <row r="26" spans="1:233" ht="25.5" customHeight="1">
      <c r="A26" s="23" t="s">
        <v>17</v>
      </c>
      <c r="B26" s="24" t="s">
        <v>2</v>
      </c>
      <c r="C26" s="25" t="s">
        <v>18</v>
      </c>
      <c r="D26" s="12">
        <f>32000+10550</f>
        <v>42550</v>
      </c>
      <c r="E26" s="12">
        <v>35000</v>
      </c>
      <c r="F26" s="12">
        <v>36000</v>
      </c>
      <c r="G26" s="12">
        <f>SUM(G27:G29)</f>
        <v>122165.23999999999</v>
      </c>
      <c r="H26" s="22">
        <f t="shared" si="0"/>
        <v>287.1098472385429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</row>
    <row r="27" spans="1:233" ht="25.5" customHeight="1">
      <c r="A27" s="23" t="s">
        <v>17</v>
      </c>
      <c r="B27" s="24" t="s">
        <v>2</v>
      </c>
      <c r="C27" s="25" t="s">
        <v>19</v>
      </c>
      <c r="D27" s="13"/>
      <c r="E27" s="13"/>
      <c r="F27" s="13"/>
      <c r="G27" s="13">
        <v>120727.33</v>
      </c>
      <c r="H27" s="22" t="e">
        <f t="shared" si="0"/>
        <v>#DIV/0!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</row>
    <row r="28" spans="1:233" ht="25.5" customHeight="1">
      <c r="A28" s="23" t="s">
        <v>17</v>
      </c>
      <c r="B28" s="24" t="s">
        <v>2</v>
      </c>
      <c r="C28" s="25" t="s">
        <v>806</v>
      </c>
      <c r="D28" s="13"/>
      <c r="E28" s="13"/>
      <c r="F28" s="13"/>
      <c r="G28" s="13">
        <v>1284.76</v>
      </c>
      <c r="H28" s="22" t="e">
        <f>G28*100/D28</f>
        <v>#DIV/0!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</row>
    <row r="29" spans="1:233" ht="25.5" customHeight="1">
      <c r="A29" s="23" t="s">
        <v>17</v>
      </c>
      <c r="B29" s="24" t="s">
        <v>2</v>
      </c>
      <c r="C29" s="25" t="s">
        <v>742</v>
      </c>
      <c r="D29" s="13"/>
      <c r="E29" s="13"/>
      <c r="F29" s="13"/>
      <c r="G29" s="13">
        <v>153.15</v>
      </c>
      <c r="H29" s="22" t="e">
        <f t="shared" si="0"/>
        <v>#DIV/0!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</row>
    <row r="30" spans="1:233" ht="25.5" customHeight="1">
      <c r="A30" s="23" t="s">
        <v>743</v>
      </c>
      <c r="B30" s="24" t="s">
        <v>2</v>
      </c>
      <c r="C30" s="25" t="s">
        <v>744</v>
      </c>
      <c r="D30" s="12">
        <v>143000</v>
      </c>
      <c r="E30" s="12">
        <v>109000</v>
      </c>
      <c r="F30" s="12">
        <v>109000</v>
      </c>
      <c r="G30" s="12">
        <f>SUM(G31:G33)</f>
        <v>240387.19</v>
      </c>
      <c r="H30" s="22">
        <f t="shared" si="0"/>
        <v>168.10293006993007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</row>
    <row r="31" spans="1:233" ht="25.5" customHeight="1">
      <c r="A31" s="23" t="s">
        <v>743</v>
      </c>
      <c r="B31" s="24" t="s">
        <v>2</v>
      </c>
      <c r="C31" s="25" t="s">
        <v>745</v>
      </c>
      <c r="D31" s="13"/>
      <c r="E31" s="13"/>
      <c r="F31" s="13"/>
      <c r="G31" s="13">
        <v>240335.87</v>
      </c>
      <c r="H31" s="22" t="e">
        <f t="shared" si="0"/>
        <v>#DIV/0!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</row>
    <row r="32" spans="1:233" ht="25.5" customHeight="1">
      <c r="A32" s="23" t="s">
        <v>743</v>
      </c>
      <c r="B32" s="24" t="s">
        <v>2</v>
      </c>
      <c r="C32" s="25" t="s">
        <v>807</v>
      </c>
      <c r="D32" s="13"/>
      <c r="E32" s="13"/>
      <c r="F32" s="13"/>
      <c r="G32" s="13">
        <v>51.32</v>
      </c>
      <c r="H32" s="22" t="e">
        <f t="shared" si="0"/>
        <v>#DIV/0!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</row>
    <row r="33" spans="1:233" ht="25.5" customHeight="1">
      <c r="A33" s="23" t="s">
        <v>743</v>
      </c>
      <c r="B33" s="24" t="s">
        <v>2</v>
      </c>
      <c r="C33" s="25" t="s">
        <v>746</v>
      </c>
      <c r="D33" s="13"/>
      <c r="E33" s="13"/>
      <c r="F33" s="13"/>
      <c r="G33" s="13"/>
      <c r="H33" s="22" t="e">
        <f t="shared" si="0"/>
        <v>#DIV/0!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</row>
    <row r="34" spans="1:233" ht="25.5" customHeight="1">
      <c r="A34" s="23" t="s">
        <v>747</v>
      </c>
      <c r="B34" s="24" t="s">
        <v>2</v>
      </c>
      <c r="C34" s="25" t="s">
        <v>748</v>
      </c>
      <c r="D34" s="12">
        <v>178000</v>
      </c>
      <c r="E34" s="12">
        <v>212000</v>
      </c>
      <c r="F34" s="12">
        <v>212000</v>
      </c>
      <c r="G34" s="12">
        <f>SUM(G35:G37)</f>
        <v>370195.76</v>
      </c>
      <c r="H34" s="22">
        <f>G34*100/D34</f>
        <v>207.97514606741572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</row>
    <row r="35" spans="1:233" ht="25.5" customHeight="1">
      <c r="A35" s="23" t="s">
        <v>747</v>
      </c>
      <c r="B35" s="24" t="s">
        <v>2</v>
      </c>
      <c r="C35" s="25" t="s">
        <v>749</v>
      </c>
      <c r="D35" s="12"/>
      <c r="E35" s="13"/>
      <c r="F35" s="13"/>
      <c r="G35" s="13">
        <v>361637.94</v>
      </c>
      <c r="H35" s="22" t="e">
        <f>G35*100/D35</f>
        <v>#DIV/0!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</row>
    <row r="36" spans="1:233" ht="25.5" customHeight="1">
      <c r="A36" s="23" t="s">
        <v>747</v>
      </c>
      <c r="B36" s="24" t="s">
        <v>2</v>
      </c>
      <c r="C36" s="25" t="s">
        <v>808</v>
      </c>
      <c r="D36" s="13"/>
      <c r="E36" s="13"/>
      <c r="F36" s="13"/>
      <c r="G36" s="13">
        <v>8445.48</v>
      </c>
      <c r="H36" s="22" t="e">
        <f>G36*100/D36</f>
        <v>#DIV/0!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</row>
    <row r="37" spans="1:233" ht="25.5" customHeight="1">
      <c r="A37" s="23" t="s">
        <v>747</v>
      </c>
      <c r="B37" s="24" t="s">
        <v>2</v>
      </c>
      <c r="C37" s="25" t="s">
        <v>813</v>
      </c>
      <c r="D37" s="13"/>
      <c r="E37" s="13"/>
      <c r="F37" s="13"/>
      <c r="G37" s="13">
        <v>112.34</v>
      </c>
      <c r="H37" s="22" t="e">
        <f>G37*100/D37</f>
        <v>#DIV/0!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</row>
    <row r="38" spans="1:233" ht="25.5" customHeight="1">
      <c r="A38" s="23" t="s">
        <v>20</v>
      </c>
      <c r="B38" s="24" t="s">
        <v>2</v>
      </c>
      <c r="C38" s="25" t="s">
        <v>21</v>
      </c>
      <c r="D38" s="12">
        <f>10000-5550</f>
        <v>4450</v>
      </c>
      <c r="E38" s="12">
        <v>10000</v>
      </c>
      <c r="F38" s="12">
        <v>10000</v>
      </c>
      <c r="G38" s="12">
        <f>SUM(G39)</f>
        <v>5350</v>
      </c>
      <c r="H38" s="22">
        <f t="shared" si="0"/>
        <v>120.2247191011236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</row>
    <row r="39" spans="1:233" ht="25.5" customHeight="1">
      <c r="A39" s="23" t="s">
        <v>20</v>
      </c>
      <c r="B39" s="24" t="s">
        <v>2</v>
      </c>
      <c r="C39" s="25" t="s">
        <v>22</v>
      </c>
      <c r="D39" s="13"/>
      <c r="E39" s="13"/>
      <c r="F39" s="13"/>
      <c r="G39" s="13">
        <v>5350</v>
      </c>
      <c r="H39" s="22" t="e">
        <f t="shared" si="0"/>
        <v>#DIV/0!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</row>
    <row r="40" spans="1:233" ht="25.5" customHeight="1">
      <c r="A40" s="23" t="s">
        <v>23</v>
      </c>
      <c r="B40" s="24" t="s">
        <v>2</v>
      </c>
      <c r="C40" s="25" t="s">
        <v>24</v>
      </c>
      <c r="D40" s="13"/>
      <c r="E40" s="13"/>
      <c r="F40" s="13"/>
      <c r="G40" s="13"/>
      <c r="H40" s="22" t="e">
        <f t="shared" si="0"/>
        <v>#DIV/0!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</row>
    <row r="41" spans="1:233" ht="25.5" customHeight="1">
      <c r="A41" s="23" t="s">
        <v>23</v>
      </c>
      <c r="B41" s="24" t="s">
        <v>2</v>
      </c>
      <c r="C41" s="25" t="s">
        <v>821</v>
      </c>
      <c r="D41" s="13"/>
      <c r="E41" s="13"/>
      <c r="F41" s="13"/>
      <c r="G41" s="12">
        <v>26.96</v>
      </c>
      <c r="H41" s="22" t="e">
        <f t="shared" si="0"/>
        <v>#DIV/0!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</row>
    <row r="42" spans="1:233" ht="25.5" customHeight="1">
      <c r="A42" s="23" t="s">
        <v>25</v>
      </c>
      <c r="B42" s="24" t="s">
        <v>2</v>
      </c>
      <c r="C42" s="25" t="s">
        <v>26</v>
      </c>
      <c r="D42" s="12"/>
      <c r="E42" s="12"/>
      <c r="F42" s="12"/>
      <c r="G42" s="12">
        <v>0</v>
      </c>
      <c r="H42" s="22" t="e">
        <f t="shared" si="0"/>
        <v>#DIV/0!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</row>
    <row r="43" spans="1:233" ht="25.5" customHeight="1">
      <c r="A43" s="23" t="s">
        <v>27</v>
      </c>
      <c r="B43" s="24" t="s">
        <v>2</v>
      </c>
      <c r="C43" s="25" t="s">
        <v>693</v>
      </c>
      <c r="D43" s="13"/>
      <c r="E43" s="13"/>
      <c r="F43" s="13"/>
      <c r="G43" s="13"/>
      <c r="H43" s="22" t="e">
        <f t="shared" si="0"/>
        <v>#DIV/0!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</row>
    <row r="44" spans="1:233" ht="25.5" customHeight="1">
      <c r="A44" s="23" t="s">
        <v>822</v>
      </c>
      <c r="B44" s="24" t="s">
        <v>2</v>
      </c>
      <c r="C44" s="25" t="s">
        <v>823</v>
      </c>
      <c r="D44" s="13"/>
      <c r="E44" s="13"/>
      <c r="F44" s="13"/>
      <c r="G44" s="13">
        <v>3000</v>
      </c>
      <c r="H44" s="22" t="e">
        <f t="shared" si="0"/>
        <v>#DIV/0!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</row>
    <row r="45" spans="1:233" ht="25.5" customHeight="1">
      <c r="A45" s="23" t="s">
        <v>28</v>
      </c>
      <c r="B45" s="24" t="s">
        <v>2</v>
      </c>
      <c r="C45" s="25" t="s">
        <v>29</v>
      </c>
      <c r="D45" s="13"/>
      <c r="E45" s="13"/>
      <c r="F45" s="13"/>
      <c r="G45" s="13"/>
      <c r="H45" s="22" t="e">
        <f t="shared" si="0"/>
        <v>#DIV/0!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</row>
    <row r="46" spans="1:233" ht="25.5" customHeight="1">
      <c r="A46" s="23" t="s">
        <v>30</v>
      </c>
      <c r="B46" s="24" t="s">
        <v>2</v>
      </c>
      <c r="C46" s="25" t="s">
        <v>31</v>
      </c>
      <c r="D46" s="13"/>
      <c r="E46" s="13"/>
      <c r="F46" s="13"/>
      <c r="G46" s="13"/>
      <c r="H46" s="22" t="e">
        <f t="shared" si="0"/>
        <v>#DIV/0!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</row>
    <row r="47" spans="1:233" ht="25.5" customHeight="1">
      <c r="A47" s="23" t="s">
        <v>694</v>
      </c>
      <c r="B47" s="24" t="s">
        <v>2</v>
      </c>
      <c r="C47" s="25" t="s">
        <v>695</v>
      </c>
      <c r="D47" s="13"/>
      <c r="E47" s="13"/>
      <c r="F47" s="13"/>
      <c r="G47" s="12">
        <v>0</v>
      </c>
      <c r="H47" s="22" t="e">
        <f t="shared" si="0"/>
        <v>#DIV/0!</v>
      </c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</row>
    <row r="48" spans="1:233" ht="25.5" customHeight="1">
      <c r="A48" s="23" t="s">
        <v>32</v>
      </c>
      <c r="B48" s="24" t="s">
        <v>2</v>
      </c>
      <c r="C48" s="25" t="s">
        <v>33</v>
      </c>
      <c r="D48" s="13"/>
      <c r="E48" s="13"/>
      <c r="F48" s="13"/>
      <c r="G48" s="13">
        <v>4845</v>
      </c>
      <c r="H48" s="22" t="e">
        <f t="shared" si="0"/>
        <v>#DIV/0!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</row>
    <row r="49" spans="1:233" ht="25.5" customHeight="1">
      <c r="A49" s="23" t="s">
        <v>34</v>
      </c>
      <c r="B49" s="24" t="s">
        <v>2</v>
      </c>
      <c r="C49" s="25" t="s">
        <v>35</v>
      </c>
      <c r="D49" s="12">
        <v>151500</v>
      </c>
      <c r="E49" s="12">
        <v>198000</v>
      </c>
      <c r="F49" s="12">
        <v>301800</v>
      </c>
      <c r="G49" s="12">
        <v>151500</v>
      </c>
      <c r="H49" s="22">
        <f t="shared" si="0"/>
        <v>100</v>
      </c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</row>
    <row r="50" spans="1:233" ht="25.5" customHeight="1">
      <c r="A50" s="23" t="s">
        <v>36</v>
      </c>
      <c r="B50" s="24" t="s">
        <v>2</v>
      </c>
      <c r="C50" s="25" t="s">
        <v>37</v>
      </c>
      <c r="D50" s="12">
        <v>826900</v>
      </c>
      <c r="E50" s="12">
        <v>787100</v>
      </c>
      <c r="F50" s="12">
        <v>649300</v>
      </c>
      <c r="G50" s="12">
        <v>826900</v>
      </c>
      <c r="H50" s="22">
        <f t="shared" si="0"/>
        <v>100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</row>
    <row r="51" spans="1:233" ht="25.5" customHeight="1">
      <c r="A51" s="23" t="s">
        <v>38</v>
      </c>
      <c r="B51" s="24" t="s">
        <v>2</v>
      </c>
      <c r="C51" s="25" t="s">
        <v>39</v>
      </c>
      <c r="D51" s="12">
        <v>65300</v>
      </c>
      <c r="E51" s="12">
        <v>66200</v>
      </c>
      <c r="F51" s="12">
        <v>62600</v>
      </c>
      <c r="G51" s="12">
        <v>65300</v>
      </c>
      <c r="H51" s="22">
        <f t="shared" si="0"/>
        <v>100</v>
      </c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</row>
    <row r="52" spans="1:233" ht="25.5" customHeight="1">
      <c r="A52" s="23" t="s">
        <v>40</v>
      </c>
      <c r="B52" s="24" t="s">
        <v>2</v>
      </c>
      <c r="C52" s="25" t="s">
        <v>41</v>
      </c>
      <c r="D52" s="12">
        <v>420000</v>
      </c>
      <c r="E52" s="12"/>
      <c r="F52" s="12"/>
      <c r="G52" s="12">
        <v>420000</v>
      </c>
      <c r="H52" s="22">
        <f t="shared" si="0"/>
        <v>100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</row>
    <row r="53" spans="1:233" ht="25.5" customHeight="1">
      <c r="A53" s="23" t="s">
        <v>40</v>
      </c>
      <c r="B53" s="24" t="s">
        <v>2</v>
      </c>
      <c r="C53" s="25" t="s">
        <v>42</v>
      </c>
      <c r="D53" s="12">
        <v>80000</v>
      </c>
      <c r="E53" s="12"/>
      <c r="F53" s="12"/>
      <c r="G53" s="12">
        <v>80000</v>
      </c>
      <c r="H53" s="22">
        <f t="shared" si="0"/>
        <v>100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</row>
    <row r="54" spans="1:233" ht="25.5" customHeight="1">
      <c r="A54" s="23" t="s">
        <v>43</v>
      </c>
      <c r="B54" s="24" t="s">
        <v>2</v>
      </c>
      <c r="C54" s="25" t="s">
        <v>44</v>
      </c>
      <c r="D54" s="12"/>
      <c r="E54" s="12">
        <v>500000</v>
      </c>
      <c r="F54" s="12">
        <v>500000</v>
      </c>
      <c r="G54" s="12"/>
      <c r="H54" s="22" t="e">
        <f t="shared" si="0"/>
        <v>#DIV/0!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</row>
    <row r="55" spans="1:233" ht="25.5" customHeight="1">
      <c r="A55" s="19" t="s">
        <v>45</v>
      </c>
      <c r="B55" s="20" t="s">
        <v>46</v>
      </c>
      <c r="C55" s="21" t="s">
        <v>47</v>
      </c>
      <c r="D55" s="12">
        <f>D56+D100+D107+D123+D158</f>
        <v>2476084.9499999997</v>
      </c>
      <c r="E55" s="12">
        <f>E56+E100+E107+E123+E158</f>
        <v>2121447</v>
      </c>
      <c r="F55" s="12">
        <f>F56+F100+F107+F123+F158</f>
        <v>2034795</v>
      </c>
      <c r="G55" s="12">
        <f>G56+G100+G107+G123+G158</f>
        <v>2476084.9499999997</v>
      </c>
      <c r="H55" s="22">
        <f t="shared" si="0"/>
        <v>100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</row>
    <row r="56" spans="1:233" ht="25.5" customHeight="1">
      <c r="A56" s="23"/>
      <c r="B56" s="24" t="s">
        <v>2</v>
      </c>
      <c r="C56" s="25" t="s">
        <v>750</v>
      </c>
      <c r="D56" s="12">
        <f>D57+D62+D96</f>
        <v>1689135.52</v>
      </c>
      <c r="E56" s="12">
        <f>E57+E62+E96</f>
        <v>1389800</v>
      </c>
      <c r="F56" s="12">
        <f>F57+F62+F96</f>
        <v>1389800</v>
      </c>
      <c r="G56" s="12">
        <f>G57+G62+G96</f>
        <v>1689135.52</v>
      </c>
      <c r="H56" s="22">
        <f>G56*100/D56</f>
        <v>100</v>
      </c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</row>
    <row r="57" spans="1:233" ht="25.5" customHeight="1">
      <c r="A57" s="23" t="s">
        <v>48</v>
      </c>
      <c r="B57" s="24" t="s">
        <v>2</v>
      </c>
      <c r="C57" s="25" t="s">
        <v>49</v>
      </c>
      <c r="D57" s="12">
        <f aca="true" t="shared" si="1" ref="D57:G58">D58</f>
        <v>578389.26</v>
      </c>
      <c r="E57" s="12">
        <f t="shared" si="1"/>
        <v>412900</v>
      </c>
      <c r="F57" s="12">
        <f t="shared" si="1"/>
        <v>412900</v>
      </c>
      <c r="G57" s="12">
        <f t="shared" si="1"/>
        <v>578389.26</v>
      </c>
      <c r="H57" s="22">
        <f t="shared" si="0"/>
        <v>100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</row>
    <row r="58" spans="1:233" ht="25.5" customHeight="1">
      <c r="A58" s="23" t="s">
        <v>50</v>
      </c>
      <c r="B58" s="24" t="s">
        <v>2</v>
      </c>
      <c r="C58" s="25" t="s">
        <v>696</v>
      </c>
      <c r="D58" s="13">
        <f t="shared" si="1"/>
        <v>578389.26</v>
      </c>
      <c r="E58" s="13">
        <f t="shared" si="1"/>
        <v>412900</v>
      </c>
      <c r="F58" s="13">
        <f t="shared" si="1"/>
        <v>412900</v>
      </c>
      <c r="G58" s="13">
        <f t="shared" si="1"/>
        <v>578389.26</v>
      </c>
      <c r="H58" s="22">
        <f t="shared" si="0"/>
        <v>100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</row>
    <row r="59" spans="1:233" ht="25.5" customHeight="1">
      <c r="A59" s="23" t="s">
        <v>51</v>
      </c>
      <c r="B59" s="24" t="s">
        <v>2</v>
      </c>
      <c r="C59" s="25" t="s">
        <v>697</v>
      </c>
      <c r="D59" s="13">
        <f>D60+D61</f>
        <v>578389.26</v>
      </c>
      <c r="E59" s="13">
        <f>E60+E61</f>
        <v>412900</v>
      </c>
      <c r="F59" s="13">
        <f>F60+F61</f>
        <v>412900</v>
      </c>
      <c r="G59" s="13">
        <f>G60+G61</f>
        <v>578389.26</v>
      </c>
      <c r="H59" s="22">
        <f t="shared" si="0"/>
        <v>100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</row>
    <row r="60" spans="1:233" ht="25.5" customHeight="1">
      <c r="A60" s="23" t="s">
        <v>52</v>
      </c>
      <c r="B60" s="24" t="s">
        <v>2</v>
      </c>
      <c r="C60" s="25" t="s">
        <v>53</v>
      </c>
      <c r="D60" s="13">
        <v>448203.21</v>
      </c>
      <c r="E60" s="27">
        <v>317100</v>
      </c>
      <c r="F60" s="27">
        <v>317100</v>
      </c>
      <c r="G60" s="13">
        <v>448203.21</v>
      </c>
      <c r="H60" s="22">
        <f t="shared" si="0"/>
        <v>100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</row>
    <row r="61" spans="1:233" ht="25.5" customHeight="1">
      <c r="A61" s="23" t="s">
        <v>54</v>
      </c>
      <c r="B61" s="24" t="s">
        <v>2</v>
      </c>
      <c r="C61" s="25" t="s">
        <v>698</v>
      </c>
      <c r="D61" s="13">
        <v>130186.05</v>
      </c>
      <c r="E61" s="27">
        <v>95800</v>
      </c>
      <c r="F61" s="27">
        <v>95800</v>
      </c>
      <c r="G61" s="13">
        <v>130186.05</v>
      </c>
      <c r="H61" s="22">
        <f t="shared" si="0"/>
        <v>100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</row>
    <row r="62" spans="1:233" ht="25.5" customHeight="1">
      <c r="A62" s="23" t="s">
        <v>55</v>
      </c>
      <c r="B62" s="24" t="s">
        <v>2</v>
      </c>
      <c r="C62" s="25" t="s">
        <v>56</v>
      </c>
      <c r="D62" s="12">
        <f>D63</f>
        <v>1110746.26</v>
      </c>
      <c r="E62" s="12">
        <f>E63</f>
        <v>966900</v>
      </c>
      <c r="F62" s="12">
        <f>F63</f>
        <v>966900</v>
      </c>
      <c r="G62" s="12">
        <f>G63</f>
        <v>1110746.26</v>
      </c>
      <c r="H62" s="22">
        <f t="shared" si="0"/>
        <v>100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</row>
    <row r="63" spans="1:233" ht="25.5" customHeight="1">
      <c r="A63" s="23" t="s">
        <v>57</v>
      </c>
      <c r="B63" s="24" t="s">
        <v>2</v>
      </c>
      <c r="C63" s="25" t="s">
        <v>699</v>
      </c>
      <c r="D63" s="13">
        <f>D64+D67+D69+D77+D91+D93</f>
        <v>1110746.26</v>
      </c>
      <c r="E63" s="13">
        <v>966900</v>
      </c>
      <c r="F63" s="13">
        <v>966900</v>
      </c>
      <c r="G63" s="13">
        <f>G64+G67+G69+G77+G91+G93</f>
        <v>1110746.26</v>
      </c>
      <c r="H63" s="22">
        <f t="shared" si="0"/>
        <v>100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</row>
    <row r="64" spans="1:233" ht="25.5" customHeight="1">
      <c r="A64" s="23" t="s">
        <v>51</v>
      </c>
      <c r="B64" s="24" t="s">
        <v>2</v>
      </c>
      <c r="C64" s="25" t="s">
        <v>700</v>
      </c>
      <c r="D64" s="12">
        <f>SUM(D65:D66)</f>
        <v>589392.97</v>
      </c>
      <c r="E64" s="12">
        <f>SUM(E65:E66)</f>
        <v>433200</v>
      </c>
      <c r="F64" s="12">
        <f>SUM(F65:F66)</f>
        <v>433200</v>
      </c>
      <c r="G64" s="12">
        <f>SUM(G65:G66)</f>
        <v>589392.97</v>
      </c>
      <c r="H64" s="22">
        <f t="shared" si="0"/>
        <v>100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</row>
    <row r="65" spans="1:233" ht="25.5" customHeight="1">
      <c r="A65" s="23" t="s">
        <v>52</v>
      </c>
      <c r="B65" s="24" t="s">
        <v>2</v>
      </c>
      <c r="C65" s="25" t="s">
        <v>701</v>
      </c>
      <c r="D65" s="13">
        <v>464218.1</v>
      </c>
      <c r="E65" s="27">
        <v>332700</v>
      </c>
      <c r="F65" s="27">
        <v>332700</v>
      </c>
      <c r="G65" s="13">
        <v>464218.1</v>
      </c>
      <c r="H65" s="22">
        <f t="shared" si="0"/>
        <v>100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</row>
    <row r="66" spans="1:233" ht="25.5" customHeight="1">
      <c r="A66" s="23" t="s">
        <v>54</v>
      </c>
      <c r="B66" s="24" t="s">
        <v>2</v>
      </c>
      <c r="C66" s="25" t="s">
        <v>702</v>
      </c>
      <c r="D66" s="13">
        <v>125174.87</v>
      </c>
      <c r="E66" s="27">
        <v>100500</v>
      </c>
      <c r="F66" s="27">
        <v>100500</v>
      </c>
      <c r="G66" s="13">
        <v>125174.87</v>
      </c>
      <c r="H66" s="22">
        <f t="shared" si="0"/>
        <v>100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</row>
    <row r="67" spans="1:233" ht="25.5" customHeight="1">
      <c r="A67" s="23" t="s">
        <v>51</v>
      </c>
      <c r="B67" s="24" t="s">
        <v>2</v>
      </c>
      <c r="C67" s="25" t="s">
        <v>751</v>
      </c>
      <c r="D67" s="12">
        <f>SUM(D68:D68)</f>
        <v>0</v>
      </c>
      <c r="E67" s="12">
        <f>SUM(E68:E68)</f>
        <v>0</v>
      </c>
      <c r="F67" s="12">
        <f>SUM(F68:F68)</f>
        <v>0</v>
      </c>
      <c r="G67" s="12">
        <f>SUM(G68:G68)</f>
        <v>0</v>
      </c>
      <c r="H67" s="22" t="e">
        <f t="shared" si="0"/>
        <v>#DIV/0!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</row>
    <row r="68" spans="1:233" ht="25.5" customHeight="1">
      <c r="A68" s="23" t="s">
        <v>52</v>
      </c>
      <c r="B68" s="24" t="s">
        <v>2</v>
      </c>
      <c r="C68" s="25" t="s">
        <v>752</v>
      </c>
      <c r="D68" s="13"/>
      <c r="E68" s="13"/>
      <c r="F68" s="13"/>
      <c r="G68" s="13"/>
      <c r="H68" s="22" t="e">
        <f t="shared" si="0"/>
        <v>#DIV/0!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</row>
    <row r="69" spans="1:233" ht="25.5" customHeight="1">
      <c r="A69" s="23" t="s">
        <v>58</v>
      </c>
      <c r="B69" s="24" t="s">
        <v>2</v>
      </c>
      <c r="C69" s="25" t="s">
        <v>753</v>
      </c>
      <c r="D69" s="12">
        <f>SUM(D70:D76)</f>
        <v>49461.16</v>
      </c>
      <c r="E69" s="12">
        <f>SUM(E70:E76)</f>
        <v>70900</v>
      </c>
      <c r="F69" s="12">
        <f>SUM(F70:F76)</f>
        <v>70900</v>
      </c>
      <c r="G69" s="12">
        <f>SUM(G70:G76)</f>
        <v>49461.16</v>
      </c>
      <c r="H69" s="22">
        <f t="shared" si="0"/>
        <v>100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</row>
    <row r="70" spans="1:233" ht="25.5" customHeight="1">
      <c r="A70" s="23" t="s">
        <v>59</v>
      </c>
      <c r="B70" s="24" t="s">
        <v>2</v>
      </c>
      <c r="C70" s="25" t="s">
        <v>703</v>
      </c>
      <c r="D70" s="13">
        <v>14661.16</v>
      </c>
      <c r="E70" s="27">
        <v>23300</v>
      </c>
      <c r="F70" s="27">
        <v>23300</v>
      </c>
      <c r="G70" s="13">
        <v>14661.16</v>
      </c>
      <c r="H70" s="22">
        <f t="shared" si="0"/>
        <v>100</v>
      </c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</row>
    <row r="71" spans="1:233" ht="25.5" customHeight="1">
      <c r="A71" s="23" t="s">
        <v>54</v>
      </c>
      <c r="B71" s="24" t="s">
        <v>2</v>
      </c>
      <c r="C71" s="25" t="s">
        <v>754</v>
      </c>
      <c r="D71" s="13"/>
      <c r="E71" s="27">
        <v>5000</v>
      </c>
      <c r="F71" s="27">
        <v>5000</v>
      </c>
      <c r="G71" s="13"/>
      <c r="H71" s="22" t="e">
        <f t="shared" si="0"/>
        <v>#DIV/0!</v>
      </c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</row>
    <row r="72" spans="1:233" ht="25.5" customHeight="1">
      <c r="A72" s="23" t="s">
        <v>54</v>
      </c>
      <c r="B72" s="24" t="s">
        <v>2</v>
      </c>
      <c r="C72" s="25" t="s">
        <v>755</v>
      </c>
      <c r="D72" s="13">
        <v>6300</v>
      </c>
      <c r="E72" s="27">
        <v>6000</v>
      </c>
      <c r="F72" s="27">
        <v>6000</v>
      </c>
      <c r="G72" s="13">
        <v>6300</v>
      </c>
      <c r="H72" s="22">
        <f t="shared" si="0"/>
        <v>100</v>
      </c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</row>
    <row r="73" spans="1:8" ht="26.25" customHeight="1">
      <c r="A73" s="23" t="s">
        <v>704</v>
      </c>
      <c r="B73" s="24" t="s">
        <v>2</v>
      </c>
      <c r="C73" s="25" t="s">
        <v>756</v>
      </c>
      <c r="D73" s="13"/>
      <c r="E73" s="27">
        <v>12000</v>
      </c>
      <c r="F73" s="27">
        <v>12000</v>
      </c>
      <c r="G73" s="13"/>
      <c r="H73" s="22" t="e">
        <f>G73*100/D73</f>
        <v>#DIV/0!</v>
      </c>
    </row>
    <row r="74" spans="1:8" ht="26.25" customHeight="1">
      <c r="A74" s="23" t="s">
        <v>54</v>
      </c>
      <c r="B74" s="24" t="s">
        <v>2</v>
      </c>
      <c r="C74" s="25" t="s">
        <v>757</v>
      </c>
      <c r="D74" s="13">
        <v>28500</v>
      </c>
      <c r="E74" s="27">
        <v>24600</v>
      </c>
      <c r="F74" s="27">
        <v>24600</v>
      </c>
      <c r="G74" s="13">
        <v>28500</v>
      </c>
      <c r="H74" s="22">
        <f t="shared" si="0"/>
        <v>100</v>
      </c>
    </row>
    <row r="75" spans="1:233" ht="25.5" customHeight="1">
      <c r="A75" s="23" t="s">
        <v>54</v>
      </c>
      <c r="B75" s="24" t="s">
        <v>2</v>
      </c>
      <c r="C75" s="25" t="s">
        <v>758</v>
      </c>
      <c r="D75" s="13"/>
      <c r="E75" s="13"/>
      <c r="F75" s="13"/>
      <c r="G75" s="13"/>
      <c r="H75" s="22" t="e">
        <f t="shared" si="0"/>
        <v>#DIV/0!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</row>
    <row r="76" spans="1:233" ht="25.5" customHeight="1">
      <c r="A76" s="23" t="s">
        <v>54</v>
      </c>
      <c r="B76" s="24" t="s">
        <v>2</v>
      </c>
      <c r="C76" s="25" t="s">
        <v>759</v>
      </c>
      <c r="D76" s="13"/>
      <c r="E76" s="13"/>
      <c r="F76" s="13"/>
      <c r="G76" s="13"/>
      <c r="H76" s="22" t="e">
        <f t="shared" si="0"/>
        <v>#DIV/0!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</row>
    <row r="77" spans="1:233" ht="25.5" customHeight="1">
      <c r="A77" s="23" t="s">
        <v>60</v>
      </c>
      <c r="B77" s="24" t="s">
        <v>2</v>
      </c>
      <c r="C77" s="25" t="s">
        <v>760</v>
      </c>
      <c r="D77" s="12">
        <f>SUM(D78:D90)</f>
        <v>463714.93</v>
      </c>
      <c r="E77" s="12">
        <f>SUM(E80:E90)</f>
        <v>251100</v>
      </c>
      <c r="F77" s="12">
        <f>SUM(F80:F90)</f>
        <v>271100</v>
      </c>
      <c r="G77" s="12">
        <f>SUM(G78:G90)</f>
        <v>463714.93</v>
      </c>
      <c r="H77" s="22">
        <f t="shared" si="0"/>
        <v>100</v>
      </c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</row>
    <row r="78" spans="1:8" ht="29.25" customHeight="1">
      <c r="A78" s="23" t="s">
        <v>54</v>
      </c>
      <c r="B78" s="24" t="s">
        <v>2</v>
      </c>
      <c r="C78" s="25" t="s">
        <v>761</v>
      </c>
      <c r="D78" s="13"/>
      <c r="E78" s="13"/>
      <c r="F78" s="13"/>
      <c r="G78" s="13"/>
      <c r="H78" s="22" t="e">
        <f t="shared" si="0"/>
        <v>#DIV/0!</v>
      </c>
    </row>
    <row r="79" spans="1:233" ht="25.5" customHeight="1">
      <c r="A79" s="23" t="s">
        <v>54</v>
      </c>
      <c r="B79" s="24" t="s">
        <v>2</v>
      </c>
      <c r="C79" s="25" t="s">
        <v>762</v>
      </c>
      <c r="D79" s="13"/>
      <c r="E79" s="27"/>
      <c r="F79" s="27"/>
      <c r="G79" s="13"/>
      <c r="H79" s="22" t="e">
        <f>G79*100/D79</f>
        <v>#DIV/0!</v>
      </c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</row>
    <row r="80" spans="1:233" ht="25.5" customHeight="1">
      <c r="A80" s="23" t="s">
        <v>54</v>
      </c>
      <c r="B80" s="24" t="s">
        <v>2</v>
      </c>
      <c r="C80" s="25" t="s">
        <v>763</v>
      </c>
      <c r="D80" s="13">
        <v>31321.33</v>
      </c>
      <c r="E80" s="27">
        <v>62000</v>
      </c>
      <c r="F80" s="27">
        <v>62000</v>
      </c>
      <c r="G80" s="13">
        <v>31321.33</v>
      </c>
      <c r="H80" s="22">
        <f t="shared" si="0"/>
        <v>100</v>
      </c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</row>
    <row r="81" spans="1:233" ht="25.5" customHeight="1">
      <c r="A81" s="23" t="s">
        <v>54</v>
      </c>
      <c r="B81" s="24" t="s">
        <v>2</v>
      </c>
      <c r="C81" s="25" t="s">
        <v>764</v>
      </c>
      <c r="D81" s="13"/>
      <c r="E81" s="27">
        <v>11000</v>
      </c>
      <c r="F81" s="27">
        <v>11000</v>
      </c>
      <c r="G81" s="13"/>
      <c r="H81" s="22" t="e">
        <f t="shared" si="0"/>
        <v>#DIV/0!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</row>
    <row r="82" spans="1:8" ht="29.25" customHeight="1">
      <c r="A82" s="23" t="s">
        <v>54</v>
      </c>
      <c r="B82" s="24" t="s">
        <v>2</v>
      </c>
      <c r="C82" s="25" t="s">
        <v>765</v>
      </c>
      <c r="D82" s="13"/>
      <c r="E82" s="13"/>
      <c r="F82" s="13"/>
      <c r="G82" s="13"/>
      <c r="H82" s="22" t="e">
        <f t="shared" si="0"/>
        <v>#DIV/0!</v>
      </c>
    </row>
    <row r="83" spans="1:233" ht="25.5" customHeight="1">
      <c r="A83" s="23" t="s">
        <v>54</v>
      </c>
      <c r="B83" s="24" t="s">
        <v>2</v>
      </c>
      <c r="C83" s="25" t="s">
        <v>766</v>
      </c>
      <c r="D83" s="13"/>
      <c r="E83" s="13"/>
      <c r="F83" s="13"/>
      <c r="G83" s="13"/>
      <c r="H83" s="22" t="e">
        <f aca="true" t="shared" si="2" ref="H83:H157">G83*100/D83</f>
        <v>#DIV/0!</v>
      </c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</row>
    <row r="84" spans="1:233" ht="25.5" customHeight="1">
      <c r="A84" s="23" t="s">
        <v>54</v>
      </c>
      <c r="B84" s="24" t="s">
        <v>2</v>
      </c>
      <c r="C84" s="25" t="s">
        <v>767</v>
      </c>
      <c r="D84" s="13"/>
      <c r="E84" s="13"/>
      <c r="F84" s="13"/>
      <c r="G84" s="13"/>
      <c r="H84" s="22" t="e">
        <f t="shared" si="2"/>
        <v>#DIV/0!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</row>
    <row r="85" spans="1:233" ht="25.5" customHeight="1">
      <c r="A85" s="23" t="s">
        <v>54</v>
      </c>
      <c r="B85" s="24" t="s">
        <v>2</v>
      </c>
      <c r="C85" s="25" t="s">
        <v>768</v>
      </c>
      <c r="D85" s="13"/>
      <c r="E85" s="13"/>
      <c r="F85" s="13"/>
      <c r="G85" s="13"/>
      <c r="H85" s="22" t="e">
        <f t="shared" si="2"/>
        <v>#DIV/0!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</row>
    <row r="86" spans="1:233" ht="25.5" customHeight="1">
      <c r="A86" s="23" t="s">
        <v>54</v>
      </c>
      <c r="B86" s="24" t="s">
        <v>2</v>
      </c>
      <c r="C86" s="25" t="s">
        <v>769</v>
      </c>
      <c r="D86" s="13">
        <v>24874.44</v>
      </c>
      <c r="E86" s="13">
        <v>19500</v>
      </c>
      <c r="F86" s="13">
        <v>19500</v>
      </c>
      <c r="G86" s="13">
        <v>24874.44</v>
      </c>
      <c r="H86" s="22">
        <f t="shared" si="2"/>
        <v>100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</row>
    <row r="87" spans="1:233" ht="25.5" customHeight="1">
      <c r="A87" s="23" t="s">
        <v>54</v>
      </c>
      <c r="B87" s="24" t="s">
        <v>2</v>
      </c>
      <c r="C87" s="25" t="s">
        <v>770</v>
      </c>
      <c r="D87" s="13">
        <v>5094.54</v>
      </c>
      <c r="E87" s="27">
        <v>8000</v>
      </c>
      <c r="F87" s="27">
        <v>8000</v>
      </c>
      <c r="G87" s="13">
        <v>5094.54</v>
      </c>
      <c r="H87" s="22">
        <f t="shared" si="2"/>
        <v>100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</row>
    <row r="88" spans="1:233" ht="25.5" customHeight="1">
      <c r="A88" s="23" t="s">
        <v>54</v>
      </c>
      <c r="B88" s="24" t="s">
        <v>2</v>
      </c>
      <c r="C88" s="25" t="s">
        <v>771</v>
      </c>
      <c r="D88" s="13"/>
      <c r="E88" s="27">
        <v>1000</v>
      </c>
      <c r="F88" s="27">
        <v>1000</v>
      </c>
      <c r="G88" s="13"/>
      <c r="H88" s="22" t="e">
        <f t="shared" si="2"/>
        <v>#DIV/0!</v>
      </c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</row>
    <row r="89" spans="1:233" ht="25.5" customHeight="1">
      <c r="A89" s="23" t="s">
        <v>54</v>
      </c>
      <c r="B89" s="24" t="s">
        <v>2</v>
      </c>
      <c r="C89" s="25" t="s">
        <v>772</v>
      </c>
      <c r="D89" s="13">
        <v>339186.02</v>
      </c>
      <c r="E89" s="13"/>
      <c r="F89" s="13"/>
      <c r="G89" s="13">
        <v>339186.02</v>
      </c>
      <c r="H89" s="22">
        <f t="shared" si="2"/>
        <v>100</v>
      </c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</row>
    <row r="90" spans="1:233" ht="25.5" customHeight="1">
      <c r="A90" s="23" t="s">
        <v>54</v>
      </c>
      <c r="B90" s="24" t="s">
        <v>2</v>
      </c>
      <c r="C90" s="25" t="s">
        <v>773</v>
      </c>
      <c r="D90" s="13">
        <v>63238.6</v>
      </c>
      <c r="E90" s="13">
        <v>149600</v>
      </c>
      <c r="F90" s="13">
        <v>169600</v>
      </c>
      <c r="G90" s="13">
        <v>63238.6</v>
      </c>
      <c r="H90" s="22">
        <f t="shared" si="2"/>
        <v>100</v>
      </c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</row>
    <row r="91" spans="1:233" ht="25.5" customHeight="1">
      <c r="A91" s="23" t="s">
        <v>61</v>
      </c>
      <c r="B91" s="24" t="s">
        <v>2</v>
      </c>
      <c r="C91" s="25" t="s">
        <v>705</v>
      </c>
      <c r="D91" s="12">
        <f>SUM(D92)</f>
        <v>4360</v>
      </c>
      <c r="E91" s="12">
        <f>SUM(E92)</f>
        <v>2500</v>
      </c>
      <c r="F91" s="12">
        <f>SUM(F92)</f>
        <v>2500</v>
      </c>
      <c r="G91" s="12">
        <f>SUM(G92)</f>
        <v>4360</v>
      </c>
      <c r="H91" s="22">
        <f t="shared" si="2"/>
        <v>100</v>
      </c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</row>
    <row r="92" spans="1:233" ht="25.5" customHeight="1">
      <c r="A92" s="23" t="s">
        <v>62</v>
      </c>
      <c r="B92" s="24" t="s">
        <v>2</v>
      </c>
      <c r="C92" s="25" t="s">
        <v>706</v>
      </c>
      <c r="D92" s="13">
        <v>4360</v>
      </c>
      <c r="E92" s="27">
        <v>2500</v>
      </c>
      <c r="F92" s="27">
        <v>2500</v>
      </c>
      <c r="G92" s="13">
        <v>4360</v>
      </c>
      <c r="H92" s="22">
        <f t="shared" si="2"/>
        <v>100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</row>
    <row r="93" spans="1:233" ht="25.5" customHeight="1">
      <c r="A93" s="23" t="s">
        <v>63</v>
      </c>
      <c r="B93" s="24" t="s">
        <v>2</v>
      </c>
      <c r="C93" s="25" t="s">
        <v>707</v>
      </c>
      <c r="D93" s="12">
        <f>SUM(D94:D95)</f>
        <v>3817.2</v>
      </c>
      <c r="E93" s="12">
        <f>SUM(E94:E95)</f>
        <v>1500</v>
      </c>
      <c r="F93" s="12">
        <f>SUM(F94:F95)</f>
        <v>1500</v>
      </c>
      <c r="G93" s="12">
        <f>SUM(G94:G95)</f>
        <v>3817.2</v>
      </c>
      <c r="H93" s="22">
        <f t="shared" si="2"/>
        <v>100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</row>
    <row r="94" spans="1:233" ht="25.5" customHeight="1">
      <c r="A94" s="23" t="s">
        <v>64</v>
      </c>
      <c r="B94" s="24" t="s">
        <v>2</v>
      </c>
      <c r="C94" s="25" t="s">
        <v>708</v>
      </c>
      <c r="D94" s="13">
        <v>3817.2</v>
      </c>
      <c r="E94" s="27">
        <v>1500</v>
      </c>
      <c r="F94" s="27">
        <v>1500</v>
      </c>
      <c r="G94" s="13">
        <v>3817.2</v>
      </c>
      <c r="H94" s="22">
        <f t="shared" si="2"/>
        <v>100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</row>
    <row r="95" spans="1:233" ht="26.25" customHeight="1">
      <c r="A95" s="23" t="s">
        <v>774</v>
      </c>
      <c r="B95" s="24" t="s">
        <v>2</v>
      </c>
      <c r="C95" s="25" t="s">
        <v>775</v>
      </c>
      <c r="D95" s="13"/>
      <c r="E95" s="13"/>
      <c r="F95" s="13"/>
      <c r="G95" s="13"/>
      <c r="H95" s="22" t="e">
        <f t="shared" si="2"/>
        <v>#DIV/0!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</row>
    <row r="96" spans="1:233" ht="25.5" customHeight="1">
      <c r="A96" s="23" t="s">
        <v>65</v>
      </c>
      <c r="B96" s="24" t="s">
        <v>2</v>
      </c>
      <c r="C96" s="25" t="s">
        <v>66</v>
      </c>
      <c r="D96" s="12"/>
      <c r="E96" s="12">
        <v>10000</v>
      </c>
      <c r="F96" s="12">
        <v>10000</v>
      </c>
      <c r="G96" s="12"/>
      <c r="H96" s="22" t="e">
        <f t="shared" si="2"/>
        <v>#DIV/0!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</row>
    <row r="97" spans="1:233" ht="25.5" customHeight="1">
      <c r="A97" s="23" t="s">
        <v>67</v>
      </c>
      <c r="B97" s="24" t="s">
        <v>2</v>
      </c>
      <c r="C97" s="25" t="s">
        <v>709</v>
      </c>
      <c r="D97" s="13"/>
      <c r="E97" s="13">
        <v>10000</v>
      </c>
      <c r="F97" s="13">
        <v>10000</v>
      </c>
      <c r="G97" s="13"/>
      <c r="H97" s="22" t="e">
        <f t="shared" si="2"/>
        <v>#DIV/0!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</row>
    <row r="98" spans="1:233" ht="25.5" customHeight="1">
      <c r="A98" s="23" t="s">
        <v>68</v>
      </c>
      <c r="B98" s="24" t="s">
        <v>2</v>
      </c>
      <c r="C98" s="25" t="s">
        <v>710</v>
      </c>
      <c r="D98" s="13"/>
      <c r="E98" s="13">
        <v>10000</v>
      </c>
      <c r="F98" s="13">
        <v>10000</v>
      </c>
      <c r="G98" s="13"/>
      <c r="H98" s="22" t="e">
        <f t="shared" si="2"/>
        <v>#DIV/0!</v>
      </c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</row>
    <row r="99" spans="1:233" ht="25.5" customHeight="1">
      <c r="A99" s="23" t="s">
        <v>69</v>
      </c>
      <c r="B99" s="24" t="s">
        <v>2</v>
      </c>
      <c r="C99" s="25" t="s">
        <v>711</v>
      </c>
      <c r="D99" s="13"/>
      <c r="E99" s="13">
        <v>10000</v>
      </c>
      <c r="F99" s="13">
        <v>10000</v>
      </c>
      <c r="G99" s="13"/>
      <c r="H99" s="22" t="e">
        <f t="shared" si="2"/>
        <v>#DIV/0!</v>
      </c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</row>
    <row r="100" spans="1:233" ht="25.5" customHeight="1">
      <c r="A100" s="23" t="s">
        <v>70</v>
      </c>
      <c r="B100" s="24" t="s">
        <v>2</v>
      </c>
      <c r="C100" s="25" t="s">
        <v>71</v>
      </c>
      <c r="D100" s="12">
        <f>D101</f>
        <v>65300</v>
      </c>
      <c r="E100" s="12">
        <f>E101</f>
        <v>66200</v>
      </c>
      <c r="F100" s="12">
        <f>F101</f>
        <v>62600</v>
      </c>
      <c r="G100" s="12">
        <f>G101</f>
        <v>65300</v>
      </c>
      <c r="H100" s="22">
        <f t="shared" si="2"/>
        <v>100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</row>
    <row r="101" spans="1:233" ht="25.5" customHeight="1">
      <c r="A101" s="23" t="s">
        <v>72</v>
      </c>
      <c r="B101" s="24" t="s">
        <v>2</v>
      </c>
      <c r="C101" s="25" t="s">
        <v>712</v>
      </c>
      <c r="D101" s="13">
        <f>D102+D105</f>
        <v>65300</v>
      </c>
      <c r="E101" s="13">
        <f>E102+E105</f>
        <v>66200</v>
      </c>
      <c r="F101" s="13">
        <f>F102+F105</f>
        <v>62600</v>
      </c>
      <c r="G101" s="13">
        <f>G102+G105</f>
        <v>65300</v>
      </c>
      <c r="H101" s="22">
        <f t="shared" si="2"/>
        <v>100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  <c r="GY101" s="35"/>
      <c r="GZ101" s="35"/>
      <c r="HA101" s="35"/>
      <c r="HB101" s="35"/>
      <c r="HC101" s="35"/>
      <c r="HD101" s="35"/>
      <c r="HE101" s="35"/>
      <c r="HF101" s="35"/>
      <c r="HG101" s="35"/>
      <c r="HH101" s="35"/>
      <c r="HI101" s="35"/>
      <c r="HJ101" s="35"/>
      <c r="HK101" s="35"/>
      <c r="HL101" s="35"/>
      <c r="HM101" s="35"/>
      <c r="HN101" s="35"/>
      <c r="HO101" s="35"/>
      <c r="HP101" s="35"/>
      <c r="HQ101" s="35"/>
      <c r="HR101" s="35"/>
      <c r="HS101" s="35"/>
      <c r="HT101" s="35"/>
      <c r="HU101" s="35"/>
      <c r="HV101" s="35"/>
      <c r="HW101" s="35"/>
      <c r="HX101" s="35"/>
      <c r="HY101" s="35"/>
    </row>
    <row r="102" spans="1:233" ht="25.5" customHeight="1">
      <c r="A102" s="23" t="s">
        <v>51</v>
      </c>
      <c r="B102" s="24" t="s">
        <v>2</v>
      </c>
      <c r="C102" s="25" t="s">
        <v>73</v>
      </c>
      <c r="D102" s="27">
        <f>SUM(D103:D104)</f>
        <v>60360</v>
      </c>
      <c r="E102" s="27">
        <f>SUM(E103:E104)</f>
        <v>61600</v>
      </c>
      <c r="F102" s="27">
        <f>SUM(F103:F104)</f>
        <v>61600</v>
      </c>
      <c r="G102" s="27">
        <f>SUM(G103:G104)</f>
        <v>60360</v>
      </c>
      <c r="H102" s="22">
        <f t="shared" si="2"/>
        <v>100</v>
      </c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</row>
    <row r="103" spans="1:233" ht="25.5" customHeight="1">
      <c r="A103" s="23" t="s">
        <v>52</v>
      </c>
      <c r="B103" s="24" t="s">
        <v>2</v>
      </c>
      <c r="C103" s="25" t="s">
        <v>74</v>
      </c>
      <c r="D103" s="13">
        <v>46600.97</v>
      </c>
      <c r="E103" s="13">
        <v>47300</v>
      </c>
      <c r="F103" s="13">
        <v>47300</v>
      </c>
      <c r="G103" s="13">
        <v>46600.97</v>
      </c>
      <c r="H103" s="22">
        <f t="shared" si="2"/>
        <v>100</v>
      </c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</row>
    <row r="104" spans="1:233" ht="25.5" customHeight="1">
      <c r="A104" s="23" t="s">
        <v>54</v>
      </c>
      <c r="B104" s="24" t="s">
        <v>2</v>
      </c>
      <c r="C104" s="25" t="s">
        <v>75</v>
      </c>
      <c r="D104" s="13">
        <v>13759.03</v>
      </c>
      <c r="E104" s="13">
        <v>14300</v>
      </c>
      <c r="F104" s="13">
        <v>14300</v>
      </c>
      <c r="G104" s="13">
        <v>13759.03</v>
      </c>
      <c r="H104" s="22">
        <f t="shared" si="2"/>
        <v>100</v>
      </c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</row>
    <row r="105" spans="1:233" ht="25.5" customHeight="1">
      <c r="A105" s="23" t="s">
        <v>60</v>
      </c>
      <c r="B105" s="24" t="s">
        <v>2</v>
      </c>
      <c r="C105" s="25" t="s">
        <v>76</v>
      </c>
      <c r="D105" s="27">
        <f>SUM(D106)</f>
        <v>4940</v>
      </c>
      <c r="E105" s="27">
        <f>SUM(E106)</f>
        <v>4600</v>
      </c>
      <c r="F105" s="27">
        <f>SUM(F106)</f>
        <v>1000</v>
      </c>
      <c r="G105" s="27">
        <f>SUM(G106)</f>
        <v>4940</v>
      </c>
      <c r="H105" s="22">
        <f t="shared" si="2"/>
        <v>100</v>
      </c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</row>
    <row r="106" spans="1:233" ht="25.5" customHeight="1">
      <c r="A106" s="23" t="s">
        <v>54</v>
      </c>
      <c r="B106" s="24" t="s">
        <v>2</v>
      </c>
      <c r="C106" s="25" t="s">
        <v>713</v>
      </c>
      <c r="D106" s="13">
        <v>4940</v>
      </c>
      <c r="E106" s="13">
        <v>4600</v>
      </c>
      <c r="F106" s="13">
        <v>1000</v>
      </c>
      <c r="G106" s="13">
        <v>4940</v>
      </c>
      <c r="H106" s="22">
        <f t="shared" si="2"/>
        <v>100</v>
      </c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</row>
    <row r="107" spans="1:233" ht="25.5" customHeight="1">
      <c r="A107" s="19"/>
      <c r="B107" s="24" t="s">
        <v>2</v>
      </c>
      <c r="C107" s="25" t="s">
        <v>776</v>
      </c>
      <c r="D107" s="12">
        <f>D108+D112+D119</f>
        <v>226092.7</v>
      </c>
      <c r="E107" s="12">
        <f>E108+E112+E119</f>
        <v>150000</v>
      </c>
      <c r="F107" s="12">
        <f>F108+F112+F119</f>
        <v>50000</v>
      </c>
      <c r="G107" s="12">
        <f>G108+G112+G119</f>
        <v>226092.7</v>
      </c>
      <c r="H107" s="22">
        <f>G107*100/D107</f>
        <v>100</v>
      </c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</row>
    <row r="108" spans="1:233" ht="25.5" customHeight="1">
      <c r="A108" s="19" t="s">
        <v>78</v>
      </c>
      <c r="B108" s="24" t="s">
        <v>2</v>
      </c>
      <c r="C108" s="25" t="s">
        <v>79</v>
      </c>
      <c r="D108" s="12">
        <f aca="true" t="shared" si="3" ref="D108:G110">D109</f>
        <v>47067.5</v>
      </c>
      <c r="E108" s="12">
        <f t="shared" si="3"/>
        <v>50000</v>
      </c>
      <c r="F108" s="12">
        <f t="shared" si="3"/>
        <v>50000</v>
      </c>
      <c r="G108" s="12">
        <f t="shared" si="3"/>
        <v>47067.5</v>
      </c>
      <c r="H108" s="22">
        <f t="shared" si="2"/>
        <v>100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  <c r="HG108" s="35"/>
      <c r="HH108" s="35"/>
      <c r="HI108" s="35"/>
      <c r="HJ108" s="35"/>
      <c r="HK108" s="35"/>
      <c r="HL108" s="35"/>
      <c r="HM108" s="35"/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</row>
    <row r="109" spans="1:233" ht="25.5" customHeight="1">
      <c r="A109" s="23" t="s">
        <v>80</v>
      </c>
      <c r="B109" s="24" t="s">
        <v>2</v>
      </c>
      <c r="C109" s="25" t="s">
        <v>714</v>
      </c>
      <c r="D109" s="27">
        <f t="shared" si="3"/>
        <v>47067.5</v>
      </c>
      <c r="E109" s="27">
        <f t="shared" si="3"/>
        <v>50000</v>
      </c>
      <c r="F109" s="27">
        <f t="shared" si="3"/>
        <v>50000</v>
      </c>
      <c r="G109" s="27">
        <f t="shared" si="3"/>
        <v>47067.5</v>
      </c>
      <c r="H109" s="22">
        <f t="shared" si="2"/>
        <v>100</v>
      </c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</row>
    <row r="110" spans="1:233" ht="25.5" customHeight="1">
      <c r="A110" s="23" t="s">
        <v>81</v>
      </c>
      <c r="B110" s="24" t="s">
        <v>2</v>
      </c>
      <c r="C110" s="25" t="s">
        <v>715</v>
      </c>
      <c r="D110" s="27">
        <f t="shared" si="3"/>
        <v>47067.5</v>
      </c>
      <c r="E110" s="27">
        <f t="shared" si="3"/>
        <v>50000</v>
      </c>
      <c r="F110" s="27">
        <f t="shared" si="3"/>
        <v>50000</v>
      </c>
      <c r="G110" s="27">
        <f t="shared" si="3"/>
        <v>47067.5</v>
      </c>
      <c r="H110" s="22">
        <f t="shared" si="2"/>
        <v>100</v>
      </c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</row>
    <row r="111" spans="1:233" ht="25.5" customHeight="1">
      <c r="A111" s="23" t="s">
        <v>82</v>
      </c>
      <c r="B111" s="24" t="s">
        <v>2</v>
      </c>
      <c r="C111" s="25" t="s">
        <v>716</v>
      </c>
      <c r="D111" s="13">
        <v>47067.5</v>
      </c>
      <c r="E111" s="27">
        <v>50000</v>
      </c>
      <c r="F111" s="27">
        <v>50000</v>
      </c>
      <c r="G111" s="13">
        <v>47067.5</v>
      </c>
      <c r="H111" s="22">
        <f t="shared" si="2"/>
        <v>100</v>
      </c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</row>
    <row r="112" spans="1:233" ht="25.5" customHeight="1">
      <c r="A112" s="19" t="s">
        <v>83</v>
      </c>
      <c r="B112" s="24" t="s">
        <v>2</v>
      </c>
      <c r="C112" s="25" t="s">
        <v>84</v>
      </c>
      <c r="D112" s="12">
        <f aca="true" t="shared" si="4" ref="D112:G113">D113</f>
        <v>80000</v>
      </c>
      <c r="E112" s="12">
        <f t="shared" si="4"/>
        <v>0</v>
      </c>
      <c r="F112" s="12">
        <f t="shared" si="4"/>
        <v>0</v>
      </c>
      <c r="G112" s="12">
        <f t="shared" si="4"/>
        <v>80000</v>
      </c>
      <c r="H112" s="22">
        <f t="shared" si="2"/>
        <v>100</v>
      </c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</row>
    <row r="113" spans="1:233" ht="25.5" customHeight="1">
      <c r="A113" s="23" t="s">
        <v>85</v>
      </c>
      <c r="B113" s="24" t="s">
        <v>2</v>
      </c>
      <c r="C113" s="25" t="s">
        <v>777</v>
      </c>
      <c r="D113" s="27">
        <f t="shared" si="4"/>
        <v>80000</v>
      </c>
      <c r="E113" s="27">
        <f t="shared" si="4"/>
        <v>0</v>
      </c>
      <c r="F113" s="27">
        <f t="shared" si="4"/>
        <v>0</v>
      </c>
      <c r="G113" s="27">
        <f t="shared" si="4"/>
        <v>80000</v>
      </c>
      <c r="H113" s="22">
        <f t="shared" si="2"/>
        <v>100</v>
      </c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</row>
    <row r="114" spans="1:233" ht="25.5" customHeight="1">
      <c r="A114" s="30" t="s">
        <v>60</v>
      </c>
      <c r="B114" s="31" t="s">
        <v>2</v>
      </c>
      <c r="C114" s="32" t="s">
        <v>810</v>
      </c>
      <c r="D114" s="33">
        <f>D115+D116+D117+D118</f>
        <v>80000</v>
      </c>
      <c r="E114" s="33">
        <f>E115+E116+E117+E118</f>
        <v>0</v>
      </c>
      <c r="F114" s="33">
        <f>F115+F116+F117+F118</f>
        <v>0</v>
      </c>
      <c r="G114" s="33">
        <f>G115+G116+G117+G118</f>
        <v>80000</v>
      </c>
      <c r="H114" s="22">
        <f t="shared" si="2"/>
        <v>100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</row>
    <row r="115" spans="1:233" s="34" customFormat="1" ht="25.5" customHeight="1">
      <c r="A115" s="30" t="s">
        <v>86</v>
      </c>
      <c r="B115" s="31" t="s">
        <v>2</v>
      </c>
      <c r="C115" s="26" t="s">
        <v>811</v>
      </c>
      <c r="D115" s="14">
        <v>47321.28</v>
      </c>
      <c r="E115" s="14"/>
      <c r="F115" s="14"/>
      <c r="G115" s="14">
        <v>47321.28</v>
      </c>
      <c r="H115" s="22">
        <f>G115*100/D115</f>
        <v>100</v>
      </c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</row>
    <row r="116" spans="1:233" s="34" customFormat="1" ht="25.5" customHeight="1">
      <c r="A116" s="30" t="s">
        <v>60</v>
      </c>
      <c r="B116" s="31" t="s">
        <v>2</v>
      </c>
      <c r="C116" s="26" t="s">
        <v>812</v>
      </c>
      <c r="D116" s="14">
        <v>31440.54</v>
      </c>
      <c r="E116" s="14"/>
      <c r="F116" s="14"/>
      <c r="G116" s="14">
        <v>31440.54</v>
      </c>
      <c r="H116" s="22">
        <f t="shared" si="2"/>
        <v>100</v>
      </c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</row>
    <row r="117" spans="1:233" s="34" customFormat="1" ht="25.5" customHeight="1">
      <c r="A117" s="30" t="s">
        <v>90</v>
      </c>
      <c r="B117" s="31" t="s">
        <v>2</v>
      </c>
      <c r="C117" s="26" t="s">
        <v>778</v>
      </c>
      <c r="D117" s="14"/>
      <c r="E117" s="14"/>
      <c r="F117" s="14"/>
      <c r="G117" s="14"/>
      <c r="H117" s="22" t="e">
        <f t="shared" si="2"/>
        <v>#DIV/0!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</row>
    <row r="118" spans="1:233" s="34" customFormat="1" ht="25.5" customHeight="1">
      <c r="A118" s="30" t="s">
        <v>704</v>
      </c>
      <c r="B118" s="31" t="s">
        <v>2</v>
      </c>
      <c r="C118" s="26" t="s">
        <v>817</v>
      </c>
      <c r="D118" s="14">
        <v>1238.18</v>
      </c>
      <c r="E118" s="14"/>
      <c r="F118" s="14"/>
      <c r="G118" s="14">
        <v>1238.18</v>
      </c>
      <c r="H118" s="22">
        <f t="shared" si="2"/>
        <v>100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</row>
    <row r="119" spans="1:233" s="36" customFormat="1" ht="25.5" customHeight="1">
      <c r="A119" s="23" t="s">
        <v>87</v>
      </c>
      <c r="B119" s="24" t="s">
        <v>2</v>
      </c>
      <c r="C119" s="25" t="s">
        <v>88</v>
      </c>
      <c r="D119" s="27">
        <f aca="true" t="shared" si="5" ref="D119:G121">D120</f>
        <v>99025.2</v>
      </c>
      <c r="E119" s="27">
        <f t="shared" si="5"/>
        <v>100000</v>
      </c>
      <c r="F119" s="27">
        <f t="shared" si="5"/>
        <v>0</v>
      </c>
      <c r="G119" s="27">
        <f t="shared" si="5"/>
        <v>99025.2</v>
      </c>
      <c r="H119" s="22">
        <f t="shared" si="2"/>
        <v>100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  <c r="HG119" s="35"/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  <c r="HR119" s="35"/>
      <c r="HS119" s="35"/>
      <c r="HT119" s="35"/>
      <c r="HU119" s="35"/>
      <c r="HV119" s="35"/>
      <c r="HW119" s="35"/>
      <c r="HX119" s="35"/>
      <c r="HY119" s="35"/>
    </row>
    <row r="120" spans="1:233" s="36" customFormat="1" ht="25.5" customHeight="1">
      <c r="A120" s="23" t="s">
        <v>717</v>
      </c>
      <c r="B120" s="24" t="s">
        <v>2</v>
      </c>
      <c r="C120" s="25" t="s">
        <v>779</v>
      </c>
      <c r="D120" s="27">
        <f t="shared" si="5"/>
        <v>99025.2</v>
      </c>
      <c r="E120" s="27">
        <f t="shared" si="5"/>
        <v>100000</v>
      </c>
      <c r="F120" s="27">
        <f t="shared" si="5"/>
        <v>0</v>
      </c>
      <c r="G120" s="27">
        <f t="shared" si="5"/>
        <v>99025.2</v>
      </c>
      <c r="H120" s="22">
        <f t="shared" si="2"/>
        <v>100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</row>
    <row r="121" spans="1:233" ht="25.5" customHeight="1">
      <c r="A121" s="23" t="s">
        <v>60</v>
      </c>
      <c r="B121" s="24" t="s">
        <v>2</v>
      </c>
      <c r="C121" s="25" t="s">
        <v>780</v>
      </c>
      <c r="D121" s="27">
        <f t="shared" si="5"/>
        <v>99025.2</v>
      </c>
      <c r="E121" s="27">
        <f t="shared" si="5"/>
        <v>100000</v>
      </c>
      <c r="F121" s="27">
        <f t="shared" si="5"/>
        <v>0</v>
      </c>
      <c r="G121" s="27">
        <f t="shared" si="5"/>
        <v>99025.2</v>
      </c>
      <c r="H121" s="22">
        <f t="shared" si="2"/>
        <v>100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</row>
    <row r="122" spans="1:233" ht="25.5" customHeight="1">
      <c r="A122" s="23" t="s">
        <v>90</v>
      </c>
      <c r="B122" s="24" t="s">
        <v>2</v>
      </c>
      <c r="C122" s="25" t="s">
        <v>781</v>
      </c>
      <c r="D122" s="13">
        <v>99025.2</v>
      </c>
      <c r="E122" s="27">
        <v>100000</v>
      </c>
      <c r="F122" s="13"/>
      <c r="G122" s="13">
        <v>99025.2</v>
      </c>
      <c r="H122" s="22">
        <f t="shared" si="2"/>
        <v>100</v>
      </c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</row>
    <row r="123" spans="1:8" ht="30.75" customHeight="1">
      <c r="A123" s="23" t="s">
        <v>782</v>
      </c>
      <c r="B123" s="24" t="s">
        <v>2</v>
      </c>
      <c r="C123" s="21" t="s">
        <v>783</v>
      </c>
      <c r="D123" s="27">
        <f>D124+D129+D137</f>
        <v>431720.64</v>
      </c>
      <c r="E123" s="27">
        <f>E124+E129+E137</f>
        <v>515447</v>
      </c>
      <c r="F123" s="27">
        <f>F124+F129+F137</f>
        <v>532395</v>
      </c>
      <c r="G123" s="27">
        <f>G124+G129+G137</f>
        <v>431720.64</v>
      </c>
      <c r="H123" s="22">
        <f>G123*100/D123</f>
        <v>100</v>
      </c>
    </row>
    <row r="124" spans="1:8" ht="30.75" customHeight="1">
      <c r="A124" s="23" t="s">
        <v>784</v>
      </c>
      <c r="B124" s="24" t="s">
        <v>2</v>
      </c>
      <c r="C124" s="21" t="s">
        <v>785</v>
      </c>
      <c r="D124" s="27">
        <f aca="true" t="shared" si="6" ref="D124:G125">D125</f>
        <v>0</v>
      </c>
      <c r="E124" s="27">
        <f t="shared" si="6"/>
        <v>0</v>
      </c>
      <c r="F124" s="27">
        <f t="shared" si="6"/>
        <v>0</v>
      </c>
      <c r="G124" s="27">
        <f t="shared" si="6"/>
        <v>0</v>
      </c>
      <c r="H124" s="22" t="e">
        <f t="shared" si="2"/>
        <v>#DIV/0!</v>
      </c>
    </row>
    <row r="125" spans="1:8" ht="30.75" customHeight="1">
      <c r="A125" s="23" t="s">
        <v>93</v>
      </c>
      <c r="B125" s="24" t="s">
        <v>2</v>
      </c>
      <c r="C125" s="25" t="s">
        <v>786</v>
      </c>
      <c r="D125" s="27">
        <f t="shared" si="6"/>
        <v>0</v>
      </c>
      <c r="E125" s="27">
        <f t="shared" si="6"/>
        <v>0</v>
      </c>
      <c r="F125" s="27">
        <f t="shared" si="6"/>
        <v>0</v>
      </c>
      <c r="G125" s="27">
        <f t="shared" si="6"/>
        <v>0</v>
      </c>
      <c r="H125" s="22" t="e">
        <f t="shared" si="2"/>
        <v>#DIV/0!</v>
      </c>
    </row>
    <row r="126" spans="1:8" ht="30.75" customHeight="1">
      <c r="A126" s="23" t="s">
        <v>94</v>
      </c>
      <c r="B126" s="24" t="s">
        <v>2</v>
      </c>
      <c r="C126" s="25" t="s">
        <v>787</v>
      </c>
      <c r="D126" s="27">
        <f>D128+D127</f>
        <v>0</v>
      </c>
      <c r="E126" s="27">
        <f>E128+E127</f>
        <v>0</v>
      </c>
      <c r="F126" s="27">
        <f>F128+F127</f>
        <v>0</v>
      </c>
      <c r="G126" s="27">
        <f>G128+G127</f>
        <v>0</v>
      </c>
      <c r="H126" s="22" t="e">
        <f t="shared" si="2"/>
        <v>#DIV/0!</v>
      </c>
    </row>
    <row r="127" spans="1:8" ht="30.75" customHeight="1">
      <c r="A127" s="23" t="s">
        <v>95</v>
      </c>
      <c r="B127" s="24" t="s">
        <v>2</v>
      </c>
      <c r="C127" s="25" t="s">
        <v>788</v>
      </c>
      <c r="D127" s="13"/>
      <c r="E127" s="13"/>
      <c r="F127" s="13"/>
      <c r="G127" s="13"/>
      <c r="H127" s="22" t="e">
        <f t="shared" si="2"/>
        <v>#DIV/0!</v>
      </c>
    </row>
    <row r="128" spans="1:8" ht="30.75" customHeight="1">
      <c r="A128" s="23" t="s">
        <v>95</v>
      </c>
      <c r="B128" s="24" t="s">
        <v>2</v>
      </c>
      <c r="C128" s="25" t="s">
        <v>789</v>
      </c>
      <c r="D128" s="13"/>
      <c r="E128" s="13"/>
      <c r="F128" s="13"/>
      <c r="G128" s="13"/>
      <c r="H128" s="22" t="e">
        <f t="shared" si="2"/>
        <v>#DIV/0!</v>
      </c>
    </row>
    <row r="129" spans="1:233" ht="25.5" customHeight="1">
      <c r="A129" s="23" t="s">
        <v>91</v>
      </c>
      <c r="B129" s="24" t="s">
        <v>2</v>
      </c>
      <c r="C129" s="25" t="s">
        <v>92</v>
      </c>
      <c r="D129" s="27">
        <f>D130+D133</f>
        <v>7770.639999999999</v>
      </c>
      <c r="E129" s="27">
        <f>E130+E133</f>
        <v>0</v>
      </c>
      <c r="F129" s="27">
        <f>F130+F133</f>
        <v>0</v>
      </c>
      <c r="G129" s="27">
        <f>G130+G133</f>
        <v>7770.639999999999</v>
      </c>
      <c r="H129" s="22">
        <f t="shared" si="2"/>
        <v>100.00000000000001</v>
      </c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</row>
    <row r="130" spans="1:233" ht="25.5" customHeight="1">
      <c r="A130" s="23" t="s">
        <v>93</v>
      </c>
      <c r="B130" s="24" t="s">
        <v>2</v>
      </c>
      <c r="C130" s="25" t="s">
        <v>718</v>
      </c>
      <c r="D130" s="27">
        <f aca="true" t="shared" si="7" ref="D130:G131">D131</f>
        <v>0</v>
      </c>
      <c r="E130" s="27">
        <f t="shared" si="7"/>
        <v>0</v>
      </c>
      <c r="F130" s="27">
        <f t="shared" si="7"/>
        <v>0</v>
      </c>
      <c r="G130" s="27">
        <f t="shared" si="7"/>
        <v>0</v>
      </c>
      <c r="H130" s="22" t="e">
        <f t="shared" si="2"/>
        <v>#DIV/0!</v>
      </c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</row>
    <row r="131" spans="1:233" ht="25.5" customHeight="1">
      <c r="A131" s="23" t="s">
        <v>94</v>
      </c>
      <c r="B131" s="24" t="s">
        <v>2</v>
      </c>
      <c r="C131" s="25" t="s">
        <v>719</v>
      </c>
      <c r="D131" s="27">
        <f t="shared" si="7"/>
        <v>0</v>
      </c>
      <c r="E131" s="27">
        <f t="shared" si="7"/>
        <v>0</v>
      </c>
      <c r="F131" s="27">
        <f t="shared" si="7"/>
        <v>0</v>
      </c>
      <c r="G131" s="27">
        <f t="shared" si="7"/>
        <v>0</v>
      </c>
      <c r="H131" s="22" t="e">
        <f t="shared" si="2"/>
        <v>#DIV/0!</v>
      </c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</row>
    <row r="132" spans="1:233" ht="25.5" customHeight="1">
      <c r="A132" s="23" t="s">
        <v>95</v>
      </c>
      <c r="B132" s="24" t="s">
        <v>2</v>
      </c>
      <c r="C132" s="25" t="s">
        <v>720</v>
      </c>
      <c r="D132" s="27"/>
      <c r="E132" s="27"/>
      <c r="F132" s="27"/>
      <c r="G132" s="27"/>
      <c r="H132" s="22" t="e">
        <f t="shared" si="2"/>
        <v>#DIV/0!</v>
      </c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</row>
    <row r="133" spans="1:233" ht="25.5" customHeight="1">
      <c r="A133" s="23" t="s">
        <v>94</v>
      </c>
      <c r="B133" s="24" t="s">
        <v>2</v>
      </c>
      <c r="C133" s="25" t="s">
        <v>721</v>
      </c>
      <c r="D133" s="27">
        <f>D136+D135</f>
        <v>7770.639999999999</v>
      </c>
      <c r="E133" s="27">
        <f>E136+E135</f>
        <v>0</v>
      </c>
      <c r="F133" s="27">
        <f>F136+F135</f>
        <v>0</v>
      </c>
      <c r="G133" s="27">
        <f>G136+G135</f>
        <v>7770.639999999999</v>
      </c>
      <c r="H133" s="22">
        <f t="shared" si="2"/>
        <v>100.00000000000001</v>
      </c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</row>
    <row r="134" spans="1:233" ht="25.5" customHeight="1">
      <c r="A134" s="23" t="s">
        <v>90</v>
      </c>
      <c r="B134" s="24" t="s">
        <v>2</v>
      </c>
      <c r="C134" s="25" t="s">
        <v>790</v>
      </c>
      <c r="D134" s="13"/>
      <c r="E134" s="13"/>
      <c r="F134" s="13"/>
      <c r="G134" s="13"/>
      <c r="H134" s="22" t="e">
        <f>G134*100/D134</f>
        <v>#DIV/0!</v>
      </c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  <c r="HG134" s="35"/>
      <c r="HH134" s="35"/>
      <c r="HI134" s="35"/>
      <c r="HJ134" s="35"/>
      <c r="HK134" s="35"/>
      <c r="HL134" s="35"/>
      <c r="HM134" s="35"/>
      <c r="HN134" s="35"/>
      <c r="HO134" s="35"/>
      <c r="HP134" s="35"/>
      <c r="HQ134" s="35"/>
      <c r="HR134" s="35"/>
      <c r="HS134" s="35"/>
      <c r="HT134" s="35"/>
      <c r="HU134" s="35"/>
      <c r="HV134" s="35"/>
      <c r="HW134" s="35"/>
      <c r="HX134" s="35"/>
      <c r="HY134" s="35"/>
    </row>
    <row r="135" spans="1:233" ht="25.5" customHeight="1">
      <c r="A135" s="23" t="s">
        <v>94</v>
      </c>
      <c r="B135" s="24"/>
      <c r="C135" s="25" t="s">
        <v>818</v>
      </c>
      <c r="D135" s="13">
        <v>2770.64</v>
      </c>
      <c r="E135" s="13"/>
      <c r="F135" s="13"/>
      <c r="G135" s="13">
        <v>2770.64</v>
      </c>
      <c r="H135" s="22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  <c r="HG135" s="35"/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  <c r="HY135" s="35"/>
    </row>
    <row r="136" spans="1:233" ht="25.5" customHeight="1">
      <c r="A136" s="23" t="s">
        <v>94</v>
      </c>
      <c r="B136" s="24" t="s">
        <v>2</v>
      </c>
      <c r="C136" s="25" t="s">
        <v>816</v>
      </c>
      <c r="D136" s="13">
        <v>5000</v>
      </c>
      <c r="E136" s="13"/>
      <c r="F136" s="13"/>
      <c r="G136" s="13">
        <v>5000</v>
      </c>
      <c r="H136" s="22">
        <f t="shared" si="2"/>
        <v>100</v>
      </c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</row>
    <row r="137" spans="1:233" ht="25.5" customHeight="1">
      <c r="A137" s="23" t="s">
        <v>96</v>
      </c>
      <c r="B137" s="24" t="s">
        <v>2</v>
      </c>
      <c r="C137" s="25" t="s">
        <v>97</v>
      </c>
      <c r="D137" s="27">
        <f>D138+D146</f>
        <v>423950</v>
      </c>
      <c r="E137" s="27">
        <f>E138+E146</f>
        <v>515447</v>
      </c>
      <c r="F137" s="27">
        <f>F138+F146</f>
        <v>532395</v>
      </c>
      <c r="G137" s="27">
        <f>G138+G146</f>
        <v>423950</v>
      </c>
      <c r="H137" s="22">
        <f t="shared" si="2"/>
        <v>100</v>
      </c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</row>
    <row r="138" spans="1:233" ht="25.5" customHeight="1">
      <c r="A138" s="23" t="s">
        <v>791</v>
      </c>
      <c r="B138" s="24"/>
      <c r="C138" s="26" t="s">
        <v>792</v>
      </c>
      <c r="D138" s="28">
        <f>D139</f>
        <v>420000</v>
      </c>
      <c r="E138" s="28">
        <f>E139</f>
        <v>500000</v>
      </c>
      <c r="F138" s="28">
        <f>F139</f>
        <v>500000</v>
      </c>
      <c r="G138" s="28">
        <f>G139</f>
        <v>420000</v>
      </c>
      <c r="H138" s="22">
        <f t="shared" si="2"/>
        <v>100</v>
      </c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</row>
    <row r="139" spans="1:233" ht="25.5" customHeight="1">
      <c r="A139" s="23" t="s">
        <v>60</v>
      </c>
      <c r="B139" s="24"/>
      <c r="C139" s="26" t="s">
        <v>793</v>
      </c>
      <c r="D139" s="28">
        <f>SUM(D140:D145)</f>
        <v>420000</v>
      </c>
      <c r="E139" s="28">
        <f>SUM(E140:E145)</f>
        <v>500000</v>
      </c>
      <c r="F139" s="28">
        <f>SUM(F140:F145)</f>
        <v>500000</v>
      </c>
      <c r="G139" s="28">
        <f>SUM(G140:G145)</f>
        <v>420000</v>
      </c>
      <c r="H139" s="22">
        <f t="shared" si="2"/>
        <v>100</v>
      </c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</row>
    <row r="140" spans="1:233" ht="25.5" customHeight="1">
      <c r="A140" s="23" t="s">
        <v>77</v>
      </c>
      <c r="B140" s="24"/>
      <c r="C140" s="26" t="s">
        <v>794</v>
      </c>
      <c r="D140" s="14">
        <v>59000</v>
      </c>
      <c r="E140" s="14">
        <v>120000</v>
      </c>
      <c r="F140" s="14">
        <v>120000</v>
      </c>
      <c r="G140" s="14">
        <v>59000</v>
      </c>
      <c r="H140" s="22">
        <f>G140*100/D140</f>
        <v>100</v>
      </c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</row>
    <row r="141" spans="1:233" ht="25.5" customHeight="1">
      <c r="A141" s="23" t="s">
        <v>60</v>
      </c>
      <c r="B141" s="24"/>
      <c r="C141" s="26" t="s">
        <v>795</v>
      </c>
      <c r="D141" s="14"/>
      <c r="E141" s="14">
        <v>90000</v>
      </c>
      <c r="F141" s="14">
        <v>90000</v>
      </c>
      <c r="G141" s="14"/>
      <c r="H141" s="22" t="e">
        <f>G141*100/D141</f>
        <v>#DIV/0!</v>
      </c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  <c r="HG141" s="35"/>
      <c r="HH141" s="35"/>
      <c r="HI141" s="35"/>
      <c r="HJ141" s="35"/>
      <c r="HK141" s="35"/>
      <c r="HL141" s="35"/>
      <c r="HM141" s="35"/>
      <c r="HN141" s="35"/>
      <c r="HO141" s="35"/>
      <c r="HP141" s="35"/>
      <c r="HQ141" s="35"/>
      <c r="HR141" s="35"/>
      <c r="HS141" s="35"/>
      <c r="HT141" s="35"/>
      <c r="HU141" s="35"/>
      <c r="HV141" s="35"/>
      <c r="HW141" s="35"/>
      <c r="HX141" s="35"/>
      <c r="HY141" s="35"/>
    </row>
    <row r="142" spans="1:233" ht="25.5" customHeight="1">
      <c r="A142" s="23" t="s">
        <v>86</v>
      </c>
      <c r="B142" s="24"/>
      <c r="C142" s="26" t="s">
        <v>796</v>
      </c>
      <c r="D142" s="14">
        <v>267784.08</v>
      </c>
      <c r="E142" s="14"/>
      <c r="F142" s="14"/>
      <c r="G142" s="14">
        <v>267784.08</v>
      </c>
      <c r="H142" s="22">
        <f t="shared" si="2"/>
        <v>100</v>
      </c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  <c r="HG142" s="35"/>
      <c r="HH142" s="35"/>
      <c r="HI142" s="35"/>
      <c r="HJ142" s="35"/>
      <c r="HK142" s="35"/>
      <c r="HL142" s="35"/>
      <c r="HM142" s="35"/>
      <c r="HN142" s="35"/>
      <c r="HO142" s="35"/>
      <c r="HP142" s="35"/>
      <c r="HQ142" s="35"/>
      <c r="HR142" s="35"/>
      <c r="HS142" s="35"/>
      <c r="HT142" s="35"/>
      <c r="HU142" s="35"/>
      <c r="HV142" s="35"/>
      <c r="HW142" s="35"/>
      <c r="HX142" s="35"/>
      <c r="HY142" s="35"/>
    </row>
    <row r="143" spans="1:233" ht="25.5" customHeight="1">
      <c r="A143" s="23" t="s">
        <v>94</v>
      </c>
      <c r="B143" s="24"/>
      <c r="C143" s="26" t="s">
        <v>797</v>
      </c>
      <c r="D143" s="14">
        <v>49990.36</v>
      </c>
      <c r="E143" s="14">
        <v>210000</v>
      </c>
      <c r="F143" s="14">
        <v>210000</v>
      </c>
      <c r="G143" s="14">
        <v>49990.36</v>
      </c>
      <c r="H143" s="22">
        <f t="shared" si="2"/>
        <v>100</v>
      </c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  <c r="HG143" s="35"/>
      <c r="HH143" s="35"/>
      <c r="HI143" s="35"/>
      <c r="HJ143" s="35"/>
      <c r="HK143" s="35"/>
      <c r="HL143" s="35"/>
      <c r="HM143" s="35"/>
      <c r="HN143" s="35"/>
      <c r="HO143" s="35"/>
      <c r="HP143" s="35"/>
      <c r="HQ143" s="35"/>
      <c r="HR143" s="35"/>
      <c r="HS143" s="35"/>
      <c r="HT143" s="35"/>
      <c r="HU143" s="35"/>
      <c r="HV143" s="35"/>
      <c r="HW143" s="35"/>
      <c r="HX143" s="35"/>
      <c r="HY143" s="35"/>
    </row>
    <row r="144" spans="1:233" ht="25.5" customHeight="1">
      <c r="A144" s="23" t="s">
        <v>94</v>
      </c>
      <c r="B144" s="24"/>
      <c r="C144" s="26" t="s">
        <v>798</v>
      </c>
      <c r="D144" s="14">
        <v>5323</v>
      </c>
      <c r="E144" s="14"/>
      <c r="F144" s="14"/>
      <c r="G144" s="14">
        <v>5323</v>
      </c>
      <c r="H144" s="22">
        <f t="shared" si="2"/>
        <v>100</v>
      </c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  <c r="GW144" s="35"/>
      <c r="GX144" s="35"/>
      <c r="GY144" s="35"/>
      <c r="GZ144" s="35"/>
      <c r="HA144" s="35"/>
      <c r="HB144" s="35"/>
      <c r="HC144" s="35"/>
      <c r="HD144" s="35"/>
      <c r="HE144" s="35"/>
      <c r="HF144" s="35"/>
      <c r="HG144" s="35"/>
      <c r="HH144" s="35"/>
      <c r="HI144" s="35"/>
      <c r="HJ144" s="35"/>
      <c r="HK144" s="35"/>
      <c r="HL144" s="35"/>
      <c r="HM144" s="35"/>
      <c r="HN144" s="35"/>
      <c r="HO144" s="35"/>
      <c r="HP144" s="35"/>
      <c r="HQ144" s="35"/>
      <c r="HR144" s="35"/>
      <c r="HS144" s="35"/>
      <c r="HT144" s="35"/>
      <c r="HU144" s="35"/>
      <c r="HV144" s="35"/>
      <c r="HW144" s="35"/>
      <c r="HX144" s="35"/>
      <c r="HY144" s="35"/>
    </row>
    <row r="145" spans="1:233" ht="25.5" customHeight="1">
      <c r="A145" s="23" t="s">
        <v>94</v>
      </c>
      <c r="B145" s="24"/>
      <c r="C145" s="26" t="s">
        <v>799</v>
      </c>
      <c r="D145" s="14">
        <v>37902.56</v>
      </c>
      <c r="E145" s="14">
        <v>80000</v>
      </c>
      <c r="F145" s="14">
        <v>80000</v>
      </c>
      <c r="G145" s="14">
        <v>37902.56</v>
      </c>
      <c r="H145" s="22">
        <f t="shared" si="2"/>
        <v>100</v>
      </c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  <c r="GS145" s="35"/>
      <c r="GT145" s="35"/>
      <c r="GU145" s="35"/>
      <c r="GV145" s="35"/>
      <c r="GW145" s="35"/>
      <c r="GX145" s="35"/>
      <c r="GY145" s="35"/>
      <c r="GZ145" s="35"/>
      <c r="HA145" s="35"/>
      <c r="HB145" s="35"/>
      <c r="HC145" s="35"/>
      <c r="HD145" s="35"/>
      <c r="HE145" s="35"/>
      <c r="HF145" s="35"/>
      <c r="HG145" s="35"/>
      <c r="HH145" s="35"/>
      <c r="HI145" s="35"/>
      <c r="HJ145" s="35"/>
      <c r="HK145" s="35"/>
      <c r="HL145" s="35"/>
      <c r="HM145" s="35"/>
      <c r="HN145" s="35"/>
      <c r="HO145" s="35"/>
      <c r="HP145" s="35"/>
      <c r="HQ145" s="35"/>
      <c r="HR145" s="35"/>
      <c r="HS145" s="35"/>
      <c r="HT145" s="35"/>
      <c r="HU145" s="35"/>
      <c r="HV145" s="35"/>
      <c r="HW145" s="35"/>
      <c r="HX145" s="35"/>
      <c r="HY145" s="35"/>
    </row>
    <row r="146" spans="1:8" s="35" customFormat="1" ht="25.5" customHeight="1">
      <c r="A146" s="30" t="s">
        <v>98</v>
      </c>
      <c r="B146" s="31" t="s">
        <v>2</v>
      </c>
      <c r="C146" s="32" t="s">
        <v>722</v>
      </c>
      <c r="D146" s="33">
        <f>D147+D156</f>
        <v>3950</v>
      </c>
      <c r="E146" s="33">
        <f>E147+E156</f>
        <v>15447</v>
      </c>
      <c r="F146" s="33">
        <f>F147+F156</f>
        <v>32395</v>
      </c>
      <c r="G146" s="33">
        <f>G147+G156</f>
        <v>3950</v>
      </c>
      <c r="H146" s="22">
        <f t="shared" si="2"/>
        <v>100</v>
      </c>
    </row>
    <row r="147" spans="1:8" s="35" customFormat="1" ht="25.5" customHeight="1">
      <c r="A147" s="30" t="s">
        <v>60</v>
      </c>
      <c r="B147" s="31" t="s">
        <v>2</v>
      </c>
      <c r="C147" s="32" t="s">
        <v>723</v>
      </c>
      <c r="D147" s="33">
        <f>SUM(D148:D155)</f>
        <v>3950</v>
      </c>
      <c r="E147" s="33">
        <f>SUM(E148:E155)</f>
        <v>15447</v>
      </c>
      <c r="F147" s="33">
        <f>SUM(F148:F155)</f>
        <v>32395</v>
      </c>
      <c r="G147" s="33">
        <f>SUM(G148:G155)</f>
        <v>3950</v>
      </c>
      <c r="H147" s="22">
        <f t="shared" si="2"/>
        <v>100</v>
      </c>
    </row>
    <row r="148" spans="1:8" s="35" customFormat="1" ht="25.5" customHeight="1">
      <c r="A148" s="30" t="s">
        <v>99</v>
      </c>
      <c r="B148" s="31" t="s">
        <v>2</v>
      </c>
      <c r="C148" s="32" t="s">
        <v>800</v>
      </c>
      <c r="D148" s="37"/>
      <c r="E148" s="37"/>
      <c r="F148" s="37"/>
      <c r="G148" s="37"/>
      <c r="H148" s="22" t="e">
        <f t="shared" si="2"/>
        <v>#DIV/0!</v>
      </c>
    </row>
    <row r="149" spans="1:8" s="35" customFormat="1" ht="25.5" customHeight="1">
      <c r="A149" s="30" t="s">
        <v>77</v>
      </c>
      <c r="B149" s="31"/>
      <c r="C149" s="32" t="s">
        <v>801</v>
      </c>
      <c r="D149" s="37"/>
      <c r="E149" s="37">
        <v>15447</v>
      </c>
      <c r="F149" s="37">
        <v>32395</v>
      </c>
      <c r="G149" s="37"/>
      <c r="H149" s="22" t="e">
        <f t="shared" si="2"/>
        <v>#DIV/0!</v>
      </c>
    </row>
    <row r="150" spans="1:8" s="35" customFormat="1" ht="25.5" customHeight="1">
      <c r="A150" s="30" t="s">
        <v>86</v>
      </c>
      <c r="B150" s="31"/>
      <c r="C150" s="32" t="s">
        <v>724</v>
      </c>
      <c r="D150" s="37"/>
      <c r="E150" s="37"/>
      <c r="F150" s="37"/>
      <c r="G150" s="37"/>
      <c r="H150" s="22" t="e">
        <f t="shared" si="2"/>
        <v>#DIV/0!</v>
      </c>
    </row>
    <row r="151" spans="1:233" ht="25.5" customHeight="1">
      <c r="A151" s="23" t="s">
        <v>54</v>
      </c>
      <c r="B151" s="24" t="s">
        <v>2</v>
      </c>
      <c r="C151" s="25" t="s">
        <v>802</v>
      </c>
      <c r="D151" s="13"/>
      <c r="E151" s="13"/>
      <c r="F151" s="13"/>
      <c r="G151" s="13"/>
      <c r="H151" s="22" t="e">
        <f t="shared" si="2"/>
        <v>#DIV/0!</v>
      </c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  <c r="GW151" s="35"/>
      <c r="GX151" s="35"/>
      <c r="GY151" s="35"/>
      <c r="GZ151" s="35"/>
      <c r="HA151" s="35"/>
      <c r="HB151" s="35"/>
      <c r="HC151" s="35"/>
      <c r="HD151" s="35"/>
      <c r="HE151" s="35"/>
      <c r="HF151" s="35"/>
      <c r="HG151" s="35"/>
      <c r="HH151" s="35"/>
      <c r="HI151" s="35"/>
      <c r="HJ151" s="35"/>
      <c r="HK151" s="35"/>
      <c r="HL151" s="35"/>
      <c r="HM151" s="35"/>
      <c r="HN151" s="35"/>
      <c r="HO151" s="35"/>
      <c r="HP151" s="35"/>
      <c r="HQ151" s="35"/>
      <c r="HR151" s="35"/>
      <c r="HS151" s="35"/>
      <c r="HT151" s="35"/>
      <c r="HU151" s="35"/>
      <c r="HV151" s="35"/>
      <c r="HW151" s="35"/>
      <c r="HX151" s="35"/>
      <c r="HY151" s="35"/>
    </row>
    <row r="152" spans="1:233" ht="25.5" customHeight="1">
      <c r="A152" s="23" t="s">
        <v>54</v>
      </c>
      <c r="B152" s="24" t="s">
        <v>2</v>
      </c>
      <c r="C152" s="25" t="s">
        <v>725</v>
      </c>
      <c r="D152" s="13"/>
      <c r="E152" s="13"/>
      <c r="F152" s="13"/>
      <c r="G152" s="13"/>
      <c r="H152" s="22" t="e">
        <f t="shared" si="2"/>
        <v>#DIV/0!</v>
      </c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  <c r="HE152" s="35"/>
      <c r="HF152" s="35"/>
      <c r="HG152" s="35"/>
      <c r="HH152" s="35"/>
      <c r="HI152" s="35"/>
      <c r="HJ152" s="35"/>
      <c r="HK152" s="35"/>
      <c r="HL152" s="35"/>
      <c r="HM152" s="35"/>
      <c r="HN152" s="35"/>
      <c r="HO152" s="35"/>
      <c r="HP152" s="35"/>
      <c r="HQ152" s="35"/>
      <c r="HR152" s="35"/>
      <c r="HS152" s="35"/>
      <c r="HT152" s="35"/>
      <c r="HU152" s="35"/>
      <c r="HV152" s="35"/>
      <c r="HW152" s="35"/>
      <c r="HX152" s="35"/>
      <c r="HY152" s="35"/>
    </row>
    <row r="153" spans="1:233" ht="25.5" customHeight="1">
      <c r="A153" s="23" t="s">
        <v>89</v>
      </c>
      <c r="B153" s="24" t="s">
        <v>2</v>
      </c>
      <c r="C153" s="25" t="s">
        <v>726</v>
      </c>
      <c r="D153" s="13"/>
      <c r="E153" s="13"/>
      <c r="F153" s="13"/>
      <c r="G153" s="13"/>
      <c r="H153" s="22" t="e">
        <f t="shared" si="2"/>
        <v>#DIV/0!</v>
      </c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  <c r="GA153" s="35"/>
      <c r="GB153" s="35"/>
      <c r="GC153" s="35"/>
      <c r="GD153" s="35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  <c r="GS153" s="35"/>
      <c r="GT153" s="35"/>
      <c r="GU153" s="35"/>
      <c r="GV153" s="35"/>
      <c r="GW153" s="35"/>
      <c r="GX153" s="35"/>
      <c r="GY153" s="35"/>
      <c r="GZ153" s="35"/>
      <c r="HA153" s="35"/>
      <c r="HB153" s="35"/>
      <c r="HC153" s="35"/>
      <c r="HD153" s="35"/>
      <c r="HE153" s="35"/>
      <c r="HF153" s="35"/>
      <c r="HG153" s="35"/>
      <c r="HH153" s="35"/>
      <c r="HI153" s="35"/>
      <c r="HJ153" s="35"/>
      <c r="HK153" s="35"/>
      <c r="HL153" s="35"/>
      <c r="HM153" s="35"/>
      <c r="HN153" s="35"/>
      <c r="HO153" s="35"/>
      <c r="HP153" s="35"/>
      <c r="HQ153" s="35"/>
      <c r="HR153" s="35"/>
      <c r="HS153" s="35"/>
      <c r="HT153" s="35"/>
      <c r="HU153" s="35"/>
      <c r="HV153" s="35"/>
      <c r="HW153" s="35"/>
      <c r="HX153" s="35"/>
      <c r="HY153" s="35"/>
    </row>
    <row r="154" spans="1:233" ht="25.5" customHeight="1">
      <c r="A154" s="23" t="s">
        <v>54</v>
      </c>
      <c r="B154" s="24" t="s">
        <v>2</v>
      </c>
      <c r="C154" s="25" t="s">
        <v>727</v>
      </c>
      <c r="D154" s="13"/>
      <c r="E154" s="13"/>
      <c r="F154" s="13"/>
      <c r="G154" s="13"/>
      <c r="H154" s="22" t="e">
        <f t="shared" si="2"/>
        <v>#DIV/0!</v>
      </c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  <c r="GW154" s="35"/>
      <c r="GX154" s="35"/>
      <c r="GY154" s="35"/>
      <c r="GZ154" s="35"/>
      <c r="HA154" s="35"/>
      <c r="HB154" s="35"/>
      <c r="HC154" s="35"/>
      <c r="HD154" s="35"/>
      <c r="HE154" s="35"/>
      <c r="HF154" s="35"/>
      <c r="HG154" s="35"/>
      <c r="HH154" s="35"/>
      <c r="HI154" s="35"/>
      <c r="HJ154" s="35"/>
      <c r="HK154" s="35"/>
      <c r="HL154" s="35"/>
      <c r="HM154" s="35"/>
      <c r="HN154" s="35"/>
      <c r="HO154" s="35"/>
      <c r="HP154" s="35"/>
      <c r="HQ154" s="35"/>
      <c r="HR154" s="35"/>
      <c r="HS154" s="35"/>
      <c r="HT154" s="35"/>
      <c r="HU154" s="35"/>
      <c r="HV154" s="35"/>
      <c r="HW154" s="35"/>
      <c r="HX154" s="35"/>
      <c r="HY154" s="35"/>
    </row>
    <row r="155" spans="1:233" ht="25.5" customHeight="1">
      <c r="A155" s="23" t="s">
        <v>54</v>
      </c>
      <c r="B155" s="24" t="s">
        <v>2</v>
      </c>
      <c r="C155" s="25" t="s">
        <v>814</v>
      </c>
      <c r="D155" s="13">
        <v>3950</v>
      </c>
      <c r="E155" s="13"/>
      <c r="F155" s="13"/>
      <c r="G155" s="13">
        <v>3950</v>
      </c>
      <c r="H155" s="22">
        <f t="shared" si="2"/>
        <v>100</v>
      </c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5"/>
      <c r="GV155" s="35"/>
      <c r="GW155" s="35"/>
      <c r="GX155" s="35"/>
      <c r="GY155" s="35"/>
      <c r="GZ155" s="35"/>
      <c r="HA155" s="35"/>
      <c r="HB155" s="35"/>
      <c r="HC155" s="35"/>
      <c r="HD155" s="35"/>
      <c r="HE155" s="35"/>
      <c r="HF155" s="35"/>
      <c r="HG155" s="35"/>
      <c r="HH155" s="35"/>
      <c r="HI155" s="35"/>
      <c r="HJ155" s="35"/>
      <c r="HK155" s="35"/>
      <c r="HL155" s="35"/>
      <c r="HM155" s="35"/>
      <c r="HN155" s="35"/>
      <c r="HO155" s="35"/>
      <c r="HP155" s="35"/>
      <c r="HQ155" s="35"/>
      <c r="HR155" s="35"/>
      <c r="HS155" s="35"/>
      <c r="HT155" s="35"/>
      <c r="HU155" s="35"/>
      <c r="HV155" s="35"/>
      <c r="HW155" s="35"/>
      <c r="HX155" s="35"/>
      <c r="HY155" s="35"/>
    </row>
    <row r="156" spans="1:233" ht="25.5" customHeight="1">
      <c r="A156" s="30" t="s">
        <v>60</v>
      </c>
      <c r="B156" s="31" t="s">
        <v>2</v>
      </c>
      <c r="C156" s="32" t="s">
        <v>803</v>
      </c>
      <c r="D156" s="33">
        <f>SUM(D157)</f>
        <v>0</v>
      </c>
      <c r="E156" s="33"/>
      <c r="F156" s="33"/>
      <c r="G156" s="33">
        <f>SUM(G157)</f>
        <v>0</v>
      </c>
      <c r="H156" s="22" t="e">
        <f t="shared" si="2"/>
        <v>#DIV/0!</v>
      </c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  <c r="HG156" s="35"/>
      <c r="HH156" s="35"/>
      <c r="HI156" s="35"/>
      <c r="HJ156" s="35"/>
      <c r="HK156" s="35"/>
      <c r="HL156" s="35"/>
      <c r="HM156" s="35"/>
      <c r="HN156" s="35"/>
      <c r="HO156" s="35"/>
      <c r="HP156" s="35"/>
      <c r="HQ156" s="35"/>
      <c r="HR156" s="35"/>
      <c r="HS156" s="35"/>
      <c r="HT156" s="35"/>
      <c r="HU156" s="35"/>
      <c r="HV156" s="35"/>
      <c r="HW156" s="35"/>
      <c r="HX156" s="35"/>
      <c r="HY156" s="35"/>
    </row>
    <row r="157" spans="1:233" ht="25.5" customHeight="1">
      <c r="A157" s="23" t="s">
        <v>64</v>
      </c>
      <c r="B157" s="31" t="s">
        <v>2</v>
      </c>
      <c r="C157" s="32" t="s">
        <v>804</v>
      </c>
      <c r="D157" s="37">
        <v>0</v>
      </c>
      <c r="E157" s="37"/>
      <c r="F157" s="37"/>
      <c r="G157" s="37">
        <v>0</v>
      </c>
      <c r="H157" s="22" t="e">
        <f t="shared" si="2"/>
        <v>#DIV/0!</v>
      </c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  <c r="FJ157" s="35"/>
      <c r="FK157" s="35"/>
      <c r="FL157" s="35"/>
      <c r="FM157" s="35"/>
      <c r="FN157" s="35"/>
      <c r="FO157" s="35"/>
      <c r="FP157" s="35"/>
      <c r="FQ157" s="35"/>
      <c r="FR157" s="35"/>
      <c r="FS157" s="35"/>
      <c r="FT157" s="35"/>
      <c r="FU157" s="35"/>
      <c r="FV157" s="35"/>
      <c r="FW157" s="35"/>
      <c r="FX157" s="35"/>
      <c r="FY157" s="35"/>
      <c r="FZ157" s="35"/>
      <c r="GA157" s="35"/>
      <c r="GB157" s="35"/>
      <c r="GC157" s="35"/>
      <c r="GD157" s="35"/>
      <c r="GE157" s="35"/>
      <c r="GF157" s="35"/>
      <c r="GG157" s="35"/>
      <c r="GH157" s="35"/>
      <c r="GI157" s="35"/>
      <c r="GJ157" s="35"/>
      <c r="GK157" s="35"/>
      <c r="GL157" s="35"/>
      <c r="GM157" s="35"/>
      <c r="GN157" s="35"/>
      <c r="GO157" s="35"/>
      <c r="GP157" s="35"/>
      <c r="GQ157" s="35"/>
      <c r="GR157" s="35"/>
      <c r="GS157" s="35"/>
      <c r="GT157" s="35"/>
      <c r="GU157" s="35"/>
      <c r="GV157" s="35"/>
      <c r="GW157" s="35"/>
      <c r="GX157" s="35"/>
      <c r="GY157" s="35"/>
      <c r="GZ157" s="35"/>
      <c r="HA157" s="35"/>
      <c r="HB157" s="35"/>
      <c r="HC157" s="35"/>
      <c r="HD157" s="35"/>
      <c r="HE157" s="35"/>
      <c r="HF157" s="35"/>
      <c r="HG157" s="35"/>
      <c r="HH157" s="35"/>
      <c r="HI157" s="35"/>
      <c r="HJ157" s="35"/>
      <c r="HK157" s="35"/>
      <c r="HL157" s="35"/>
      <c r="HM157" s="35"/>
      <c r="HN157" s="35"/>
      <c r="HO157" s="35"/>
      <c r="HP157" s="35"/>
      <c r="HQ157" s="35"/>
      <c r="HR157" s="35"/>
      <c r="HS157" s="35"/>
      <c r="HT157" s="35"/>
      <c r="HU157" s="35"/>
      <c r="HV157" s="35"/>
      <c r="HW157" s="35"/>
      <c r="HX157" s="35"/>
      <c r="HY157" s="35"/>
    </row>
    <row r="158" spans="1:233" ht="25.5" customHeight="1">
      <c r="A158" s="23" t="s">
        <v>100</v>
      </c>
      <c r="B158" s="24" t="s">
        <v>2</v>
      </c>
      <c r="C158" s="25" t="s">
        <v>101</v>
      </c>
      <c r="D158" s="13">
        <f>D159</f>
        <v>63836.09</v>
      </c>
      <c r="E158" s="13">
        <f aca="true" t="shared" si="8" ref="D158:F160">E159</f>
        <v>0</v>
      </c>
      <c r="F158" s="13">
        <f t="shared" si="8"/>
        <v>0</v>
      </c>
      <c r="G158" s="13">
        <f>G159</f>
        <v>63836.09</v>
      </c>
      <c r="H158" s="22">
        <f aca="true" t="shared" si="9" ref="H158:H165">G158*100/D158</f>
        <v>100</v>
      </c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5"/>
      <c r="HG158" s="35"/>
      <c r="HH158" s="35"/>
      <c r="HI158" s="35"/>
      <c r="HJ158" s="35"/>
      <c r="HK158" s="35"/>
      <c r="HL158" s="35"/>
      <c r="HM158" s="35"/>
      <c r="HN158" s="35"/>
      <c r="HO158" s="35"/>
      <c r="HP158" s="35"/>
      <c r="HQ158" s="35"/>
      <c r="HR158" s="35"/>
      <c r="HS158" s="35"/>
      <c r="HT158" s="35"/>
      <c r="HU158" s="35"/>
      <c r="HV158" s="35"/>
      <c r="HW158" s="35"/>
      <c r="HX158" s="35"/>
      <c r="HY158" s="35"/>
    </row>
    <row r="159" spans="1:233" ht="25.5" customHeight="1">
      <c r="A159" s="23" t="s">
        <v>102</v>
      </c>
      <c r="B159" s="24" t="s">
        <v>2</v>
      </c>
      <c r="C159" s="25" t="s">
        <v>728</v>
      </c>
      <c r="D159" s="13">
        <f>D160</f>
        <v>63836.09</v>
      </c>
      <c r="E159" s="13">
        <f t="shared" si="8"/>
        <v>0</v>
      </c>
      <c r="F159" s="13">
        <f t="shared" si="8"/>
        <v>0</v>
      </c>
      <c r="G159" s="13">
        <f>G160</f>
        <v>63836.09</v>
      </c>
      <c r="H159" s="22">
        <f t="shared" si="9"/>
        <v>100</v>
      </c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  <c r="FF159" s="35"/>
      <c r="FG159" s="35"/>
      <c r="FH159" s="35"/>
      <c r="FI159" s="35"/>
      <c r="FJ159" s="35"/>
      <c r="FK159" s="35"/>
      <c r="FL159" s="35"/>
      <c r="FM159" s="35"/>
      <c r="FN159" s="35"/>
      <c r="FO159" s="35"/>
      <c r="FP159" s="35"/>
      <c r="FQ159" s="35"/>
      <c r="FR159" s="35"/>
      <c r="FS159" s="35"/>
      <c r="FT159" s="35"/>
      <c r="FU159" s="35"/>
      <c r="FV159" s="35"/>
      <c r="FW159" s="35"/>
      <c r="FX159" s="35"/>
      <c r="FY159" s="35"/>
      <c r="FZ159" s="35"/>
      <c r="GA159" s="35"/>
      <c r="GB159" s="35"/>
      <c r="GC159" s="35"/>
      <c r="GD159" s="35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  <c r="GS159" s="35"/>
      <c r="GT159" s="35"/>
      <c r="GU159" s="35"/>
      <c r="GV159" s="35"/>
      <c r="GW159" s="35"/>
      <c r="GX159" s="35"/>
      <c r="GY159" s="35"/>
      <c r="GZ159" s="35"/>
      <c r="HA159" s="35"/>
      <c r="HB159" s="35"/>
      <c r="HC159" s="35"/>
      <c r="HD159" s="35"/>
      <c r="HE159" s="35"/>
      <c r="HF159" s="35"/>
      <c r="HG159" s="35"/>
      <c r="HH159" s="35"/>
      <c r="HI159" s="35"/>
      <c r="HJ159" s="35"/>
      <c r="HK159" s="35"/>
      <c r="HL159" s="35"/>
      <c r="HM159" s="35"/>
      <c r="HN159" s="35"/>
      <c r="HO159" s="35"/>
      <c r="HP159" s="35"/>
      <c r="HQ159" s="35"/>
      <c r="HR159" s="35"/>
      <c r="HS159" s="35"/>
      <c r="HT159" s="35"/>
      <c r="HU159" s="35"/>
      <c r="HV159" s="35"/>
      <c r="HW159" s="35"/>
      <c r="HX159" s="35"/>
      <c r="HY159" s="35"/>
    </row>
    <row r="160" spans="1:233" ht="25.5" customHeight="1">
      <c r="A160" s="23" t="s">
        <v>103</v>
      </c>
      <c r="B160" s="24" t="s">
        <v>2</v>
      </c>
      <c r="C160" s="25" t="s">
        <v>729</v>
      </c>
      <c r="D160" s="13">
        <f>D161</f>
        <v>63836.09</v>
      </c>
      <c r="E160" s="13">
        <f t="shared" si="8"/>
        <v>0</v>
      </c>
      <c r="F160" s="13">
        <f t="shared" si="8"/>
        <v>0</v>
      </c>
      <c r="G160" s="13">
        <f>G161</f>
        <v>63836.09</v>
      </c>
      <c r="H160" s="22">
        <f t="shared" si="9"/>
        <v>100</v>
      </c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5"/>
      <c r="GV160" s="35"/>
      <c r="GW160" s="35"/>
      <c r="GX160" s="35"/>
      <c r="GY160" s="35"/>
      <c r="GZ160" s="35"/>
      <c r="HA160" s="35"/>
      <c r="HB160" s="35"/>
      <c r="HC160" s="35"/>
      <c r="HD160" s="35"/>
      <c r="HE160" s="35"/>
      <c r="HF160" s="35"/>
      <c r="HG160" s="35"/>
      <c r="HH160" s="35"/>
      <c r="HI160" s="35"/>
      <c r="HJ160" s="35"/>
      <c r="HK160" s="35"/>
      <c r="HL160" s="35"/>
      <c r="HM160" s="35"/>
      <c r="HN160" s="35"/>
      <c r="HO160" s="35"/>
      <c r="HP160" s="35"/>
      <c r="HQ160" s="35"/>
      <c r="HR160" s="35"/>
      <c r="HS160" s="35"/>
      <c r="HT160" s="35"/>
      <c r="HU160" s="35"/>
      <c r="HV160" s="35"/>
      <c r="HW160" s="35"/>
      <c r="HX160" s="35"/>
      <c r="HY160" s="35"/>
    </row>
    <row r="161" spans="1:233" ht="25.5" customHeight="1">
      <c r="A161" s="23" t="s">
        <v>104</v>
      </c>
      <c r="B161" s="24" t="s">
        <v>2</v>
      </c>
      <c r="C161" s="25" t="s">
        <v>730</v>
      </c>
      <c r="D161" s="13">
        <v>63836.09</v>
      </c>
      <c r="E161" s="13"/>
      <c r="F161" s="13"/>
      <c r="G161" s="13">
        <v>63836.09</v>
      </c>
      <c r="H161" s="22">
        <f t="shared" si="9"/>
        <v>100</v>
      </c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  <c r="HE161" s="35"/>
      <c r="HF161" s="35"/>
      <c r="HG161" s="35"/>
      <c r="HH161" s="35"/>
      <c r="HI161" s="35"/>
      <c r="HJ161" s="35"/>
      <c r="HK161" s="35"/>
      <c r="HL161" s="35"/>
      <c r="HM161" s="35"/>
      <c r="HN161" s="35"/>
      <c r="HO161" s="35"/>
      <c r="HP161" s="35"/>
      <c r="HQ161" s="35"/>
      <c r="HR161" s="35"/>
      <c r="HS161" s="35"/>
      <c r="HT161" s="35"/>
      <c r="HU161" s="35"/>
      <c r="HV161" s="35"/>
      <c r="HW161" s="35"/>
      <c r="HX161" s="35"/>
      <c r="HY161" s="35"/>
    </row>
    <row r="162" spans="1:233" ht="25.5" customHeight="1">
      <c r="A162" s="23" t="s">
        <v>105</v>
      </c>
      <c r="B162" s="24" t="s">
        <v>2</v>
      </c>
      <c r="C162" s="25" t="s">
        <v>106</v>
      </c>
      <c r="D162" s="13"/>
      <c r="E162" s="13">
        <f aca="true" t="shared" si="10" ref="E162:F164">E163</f>
        <v>34553</v>
      </c>
      <c r="F162" s="13">
        <f t="shared" si="10"/>
        <v>67605</v>
      </c>
      <c r="G162" s="13"/>
      <c r="H162" s="22" t="e">
        <f t="shared" si="9"/>
        <v>#DIV/0!</v>
      </c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  <c r="GW162" s="35"/>
      <c r="GX162" s="35"/>
      <c r="GY162" s="35"/>
      <c r="GZ162" s="35"/>
      <c r="HA162" s="35"/>
      <c r="HB162" s="35"/>
      <c r="HC162" s="35"/>
      <c r="HD162" s="35"/>
      <c r="HE162" s="35"/>
      <c r="HF162" s="35"/>
      <c r="HG162" s="35"/>
      <c r="HH162" s="35"/>
      <c r="HI162" s="35"/>
      <c r="HJ162" s="35"/>
      <c r="HK162" s="35"/>
      <c r="HL162" s="35"/>
      <c r="HM162" s="35"/>
      <c r="HN162" s="35"/>
      <c r="HO162" s="35"/>
      <c r="HP162" s="35"/>
      <c r="HQ162" s="35"/>
      <c r="HR162" s="35"/>
      <c r="HS162" s="35"/>
      <c r="HT162" s="35"/>
      <c r="HU162" s="35"/>
      <c r="HV162" s="35"/>
      <c r="HW162" s="35"/>
      <c r="HX162" s="35"/>
      <c r="HY162" s="35"/>
    </row>
    <row r="163" spans="1:233" ht="25.5" customHeight="1">
      <c r="A163" s="23" t="s">
        <v>105</v>
      </c>
      <c r="B163" s="24" t="s">
        <v>2</v>
      </c>
      <c r="C163" s="25" t="s">
        <v>731</v>
      </c>
      <c r="D163" s="13"/>
      <c r="E163" s="13">
        <f t="shared" si="10"/>
        <v>34553</v>
      </c>
      <c r="F163" s="13">
        <f t="shared" si="10"/>
        <v>67605</v>
      </c>
      <c r="G163" s="13"/>
      <c r="H163" s="22" t="e">
        <f t="shared" si="9"/>
        <v>#DIV/0!</v>
      </c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  <c r="FH163" s="35"/>
      <c r="FI163" s="35"/>
      <c r="FJ163" s="35"/>
      <c r="FK163" s="35"/>
      <c r="FL163" s="35"/>
      <c r="FM163" s="35"/>
      <c r="FN163" s="35"/>
      <c r="FO163" s="35"/>
      <c r="FP163" s="35"/>
      <c r="FQ163" s="35"/>
      <c r="FR163" s="35"/>
      <c r="FS163" s="35"/>
      <c r="FT163" s="35"/>
      <c r="FU163" s="35"/>
      <c r="FV163" s="35"/>
      <c r="FW163" s="35"/>
      <c r="FX163" s="35"/>
      <c r="FY163" s="35"/>
      <c r="FZ163" s="35"/>
      <c r="GA163" s="35"/>
      <c r="GB163" s="35"/>
      <c r="GC163" s="35"/>
      <c r="GD163" s="35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  <c r="GS163" s="35"/>
      <c r="GT163" s="35"/>
      <c r="GU163" s="35"/>
      <c r="GV163" s="35"/>
      <c r="GW163" s="35"/>
      <c r="GX163" s="35"/>
      <c r="GY163" s="35"/>
      <c r="GZ163" s="35"/>
      <c r="HA163" s="35"/>
      <c r="HB163" s="35"/>
      <c r="HC163" s="35"/>
      <c r="HD163" s="35"/>
      <c r="HE163" s="35"/>
      <c r="HF163" s="35"/>
      <c r="HG163" s="35"/>
      <c r="HH163" s="35"/>
      <c r="HI163" s="35"/>
      <c r="HJ163" s="35"/>
      <c r="HK163" s="35"/>
      <c r="HL163" s="35"/>
      <c r="HM163" s="35"/>
      <c r="HN163" s="35"/>
      <c r="HO163" s="35"/>
      <c r="HP163" s="35"/>
      <c r="HQ163" s="35"/>
      <c r="HR163" s="35"/>
      <c r="HS163" s="35"/>
      <c r="HT163" s="35"/>
      <c r="HU163" s="35"/>
      <c r="HV163" s="35"/>
      <c r="HW163" s="35"/>
      <c r="HX163" s="35"/>
      <c r="HY163" s="35"/>
    </row>
    <row r="164" spans="1:233" ht="25.5" customHeight="1">
      <c r="A164" s="23" t="s">
        <v>105</v>
      </c>
      <c r="B164" s="24" t="s">
        <v>2</v>
      </c>
      <c r="C164" s="25" t="s">
        <v>732</v>
      </c>
      <c r="D164" s="13"/>
      <c r="E164" s="13">
        <f t="shared" si="10"/>
        <v>34553</v>
      </c>
      <c r="F164" s="13">
        <f t="shared" si="10"/>
        <v>67605</v>
      </c>
      <c r="G164" s="13"/>
      <c r="H164" s="22" t="e">
        <f t="shared" si="9"/>
        <v>#DIV/0!</v>
      </c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5"/>
      <c r="EY164" s="35"/>
      <c r="EZ164" s="35"/>
      <c r="FA164" s="35"/>
      <c r="FB164" s="35"/>
      <c r="FC164" s="35"/>
      <c r="FD164" s="35"/>
      <c r="FE164" s="35"/>
      <c r="FF164" s="35"/>
      <c r="FG164" s="35"/>
      <c r="FH164" s="35"/>
      <c r="FI164" s="35"/>
      <c r="FJ164" s="35"/>
      <c r="FK164" s="35"/>
      <c r="FL164" s="35"/>
      <c r="FM164" s="35"/>
      <c r="FN164" s="35"/>
      <c r="FO164" s="35"/>
      <c r="FP164" s="35"/>
      <c r="FQ164" s="35"/>
      <c r="FR164" s="35"/>
      <c r="FS164" s="35"/>
      <c r="FT164" s="35"/>
      <c r="FU164" s="35"/>
      <c r="FV164" s="35"/>
      <c r="FW164" s="35"/>
      <c r="FX164" s="35"/>
      <c r="FY164" s="35"/>
      <c r="FZ164" s="35"/>
      <c r="GA164" s="35"/>
      <c r="GB164" s="35"/>
      <c r="GC164" s="35"/>
      <c r="GD164" s="35"/>
      <c r="GE164" s="35"/>
      <c r="GF164" s="35"/>
      <c r="GG164" s="35"/>
      <c r="GH164" s="35"/>
      <c r="GI164" s="35"/>
      <c r="GJ164" s="35"/>
      <c r="GK164" s="35"/>
      <c r="GL164" s="35"/>
      <c r="GM164" s="35"/>
      <c r="GN164" s="35"/>
      <c r="GO164" s="35"/>
      <c r="GP164" s="35"/>
      <c r="GQ164" s="35"/>
      <c r="GR164" s="35"/>
      <c r="GS164" s="35"/>
      <c r="GT164" s="35"/>
      <c r="GU164" s="35"/>
      <c r="GV164" s="35"/>
      <c r="GW164" s="35"/>
      <c r="GX164" s="35"/>
      <c r="GY164" s="35"/>
      <c r="GZ164" s="35"/>
      <c r="HA164" s="35"/>
      <c r="HB164" s="35"/>
      <c r="HC164" s="35"/>
      <c r="HD164" s="35"/>
      <c r="HE164" s="35"/>
      <c r="HF164" s="35"/>
      <c r="HG164" s="35"/>
      <c r="HH164" s="35"/>
      <c r="HI164" s="35"/>
      <c r="HJ164" s="35"/>
      <c r="HK164" s="35"/>
      <c r="HL164" s="35"/>
      <c r="HM164" s="35"/>
      <c r="HN164" s="35"/>
      <c r="HO164" s="35"/>
      <c r="HP164" s="35"/>
      <c r="HQ164" s="35"/>
      <c r="HR164" s="35"/>
      <c r="HS164" s="35"/>
      <c r="HT164" s="35"/>
      <c r="HU164" s="35"/>
      <c r="HV164" s="35"/>
      <c r="HW164" s="35"/>
      <c r="HX164" s="35"/>
      <c r="HY164" s="35"/>
    </row>
    <row r="165" spans="1:233" ht="25.5" customHeight="1">
      <c r="A165" s="23" t="s">
        <v>105</v>
      </c>
      <c r="B165" s="24" t="s">
        <v>2</v>
      </c>
      <c r="C165" s="25" t="s">
        <v>733</v>
      </c>
      <c r="D165" s="13"/>
      <c r="E165" s="13">
        <v>34553</v>
      </c>
      <c r="F165" s="13">
        <v>67605</v>
      </c>
      <c r="G165" s="13"/>
      <c r="H165" s="22" t="e">
        <f t="shared" si="9"/>
        <v>#DIV/0!</v>
      </c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  <c r="FH165" s="35"/>
      <c r="FI165" s="35"/>
      <c r="FJ165" s="35"/>
      <c r="FK165" s="35"/>
      <c r="FL165" s="35"/>
      <c r="FM165" s="35"/>
      <c r="FN165" s="35"/>
      <c r="FO165" s="35"/>
      <c r="FP165" s="35"/>
      <c r="FQ165" s="35"/>
      <c r="FR165" s="35"/>
      <c r="FS165" s="35"/>
      <c r="FT165" s="35"/>
      <c r="FU165" s="35"/>
      <c r="FV165" s="35"/>
      <c r="FW165" s="35"/>
      <c r="FX165" s="35"/>
      <c r="FY165" s="35"/>
      <c r="FZ165" s="35"/>
      <c r="GA165" s="35"/>
      <c r="GB165" s="35"/>
      <c r="GC165" s="35"/>
      <c r="GD165" s="35"/>
      <c r="GE165" s="35"/>
      <c r="GF165" s="35"/>
      <c r="GG165" s="35"/>
      <c r="GH165" s="35"/>
      <c r="GI165" s="35"/>
      <c r="GJ165" s="35"/>
      <c r="GK165" s="35"/>
      <c r="GL165" s="35"/>
      <c r="GM165" s="35"/>
      <c r="GN165" s="35"/>
      <c r="GO165" s="35"/>
      <c r="GP165" s="35"/>
      <c r="GQ165" s="35"/>
      <c r="GR165" s="35"/>
      <c r="GS165" s="35"/>
      <c r="GT165" s="35"/>
      <c r="GU165" s="35"/>
      <c r="GV165" s="35"/>
      <c r="GW165" s="35"/>
      <c r="GX165" s="35"/>
      <c r="GY165" s="35"/>
      <c r="GZ165" s="35"/>
      <c r="HA165" s="35"/>
      <c r="HB165" s="35"/>
      <c r="HC165" s="35"/>
      <c r="HD165" s="35"/>
      <c r="HE165" s="35"/>
      <c r="HF165" s="35"/>
      <c r="HG165" s="35"/>
      <c r="HH165" s="35"/>
      <c r="HI165" s="35"/>
      <c r="HJ165" s="35"/>
      <c r="HK165" s="35"/>
      <c r="HL165" s="35"/>
      <c r="HM165" s="35"/>
      <c r="HN165" s="35"/>
      <c r="HO165" s="35"/>
      <c r="HP165" s="35"/>
      <c r="HQ165" s="35"/>
      <c r="HR165" s="35"/>
      <c r="HS165" s="35"/>
      <c r="HT165" s="35"/>
      <c r="HU165" s="35"/>
      <c r="HV165" s="35"/>
      <c r="HW165" s="35"/>
      <c r="HX165" s="35"/>
      <c r="HY165" s="35"/>
    </row>
    <row r="166" spans="1:233" ht="25.5" customHeight="1">
      <c r="A166" s="19" t="s">
        <v>109</v>
      </c>
      <c r="B166" s="20" t="s">
        <v>110</v>
      </c>
      <c r="C166" s="21" t="s">
        <v>107</v>
      </c>
      <c r="D166" s="12"/>
      <c r="E166" s="12" t="s">
        <v>14</v>
      </c>
      <c r="F166" s="12" t="s">
        <v>14</v>
      </c>
      <c r="G166" s="12">
        <v>606111.78</v>
      </c>
      <c r="H166" s="22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5"/>
      <c r="GC166" s="35"/>
      <c r="GD166" s="35"/>
      <c r="GE166" s="35"/>
      <c r="GF166" s="35"/>
      <c r="GG166" s="35"/>
      <c r="GH166" s="35"/>
      <c r="GI166" s="35"/>
      <c r="GJ166" s="35"/>
      <c r="GK166" s="35"/>
      <c r="GL166" s="35"/>
      <c r="GM166" s="35"/>
      <c r="GN166" s="35"/>
      <c r="GO166" s="35"/>
      <c r="GP166" s="35"/>
      <c r="GQ166" s="35"/>
      <c r="GR166" s="35"/>
      <c r="GS166" s="35"/>
      <c r="GT166" s="35"/>
      <c r="GU166" s="35"/>
      <c r="GV166" s="35"/>
      <c r="GW166" s="35"/>
      <c r="GX166" s="35"/>
      <c r="GY166" s="35"/>
      <c r="GZ166" s="35"/>
      <c r="HA166" s="35"/>
      <c r="HB166" s="35"/>
      <c r="HC166" s="35"/>
      <c r="HD166" s="35"/>
      <c r="HE166" s="35"/>
      <c r="HF166" s="35"/>
      <c r="HG166" s="35"/>
      <c r="HH166" s="35"/>
      <c r="HI166" s="35"/>
      <c r="HJ166" s="35"/>
      <c r="HK166" s="35"/>
      <c r="HL166" s="35"/>
      <c r="HM166" s="35"/>
      <c r="HN166" s="35"/>
      <c r="HO166" s="35"/>
      <c r="HP166" s="35"/>
      <c r="HQ166" s="35"/>
      <c r="HR166" s="35"/>
      <c r="HS166" s="35"/>
      <c r="HT166" s="35"/>
      <c r="HU166" s="35"/>
      <c r="HV166" s="35"/>
      <c r="HW166" s="35"/>
      <c r="HX166" s="35"/>
      <c r="HY166" s="35"/>
    </row>
    <row r="167" spans="1:233" ht="38.25">
      <c r="A167" s="19" t="s">
        <v>111</v>
      </c>
      <c r="B167" s="20" t="s">
        <v>112</v>
      </c>
      <c r="C167" s="21" t="s">
        <v>108</v>
      </c>
      <c r="D167" s="12"/>
      <c r="E167" s="12" t="s">
        <v>14</v>
      </c>
      <c r="F167" s="12" t="s">
        <v>14</v>
      </c>
      <c r="G167" s="12">
        <v>442919.72</v>
      </c>
      <c r="H167" s="22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  <c r="FF167" s="35"/>
      <c r="FG167" s="35"/>
      <c r="FH167" s="35"/>
      <c r="FI167" s="35"/>
      <c r="FJ167" s="35"/>
      <c r="FK167" s="35"/>
      <c r="FL167" s="35"/>
      <c r="FM167" s="35"/>
      <c r="FN167" s="35"/>
      <c r="FO167" s="35"/>
      <c r="FP167" s="35"/>
      <c r="FQ167" s="35"/>
      <c r="FR167" s="35"/>
      <c r="FS167" s="35"/>
      <c r="FT167" s="35"/>
      <c r="FU167" s="35"/>
      <c r="FV167" s="35"/>
      <c r="FW167" s="35"/>
      <c r="FX167" s="35"/>
      <c r="FY167" s="35"/>
      <c r="FZ167" s="35"/>
      <c r="GA167" s="35"/>
      <c r="GB167" s="35"/>
      <c r="GC167" s="35"/>
      <c r="GD167" s="35"/>
      <c r="GE167" s="35"/>
      <c r="GF167" s="35"/>
      <c r="GG167" s="35"/>
      <c r="GH167" s="35"/>
      <c r="GI167" s="35"/>
      <c r="GJ167" s="35"/>
      <c r="GK167" s="35"/>
      <c r="GL167" s="35"/>
      <c r="GM167" s="35"/>
      <c r="GN167" s="35"/>
      <c r="GO167" s="35"/>
      <c r="GP167" s="35"/>
      <c r="GQ167" s="35"/>
      <c r="GR167" s="35"/>
      <c r="GS167" s="35"/>
      <c r="GT167" s="35"/>
      <c r="GU167" s="35"/>
      <c r="GV167" s="35"/>
      <c r="GW167" s="35"/>
      <c r="GX167" s="35"/>
      <c r="GY167" s="35"/>
      <c r="GZ167" s="35"/>
      <c r="HA167" s="35"/>
      <c r="HB167" s="35"/>
      <c r="HC167" s="35"/>
      <c r="HD167" s="35"/>
      <c r="HE167" s="35"/>
      <c r="HF167" s="35"/>
      <c r="HG167" s="35"/>
      <c r="HH167" s="35"/>
      <c r="HI167" s="35"/>
      <c r="HJ167" s="35"/>
      <c r="HK167" s="35"/>
      <c r="HL167" s="35"/>
      <c r="HM167" s="35"/>
      <c r="HN167" s="35"/>
      <c r="HO167" s="35"/>
      <c r="HP167" s="35"/>
      <c r="HQ167" s="35"/>
      <c r="HR167" s="35"/>
      <c r="HS167" s="35"/>
      <c r="HT167" s="35"/>
      <c r="HU167" s="35"/>
      <c r="HV167" s="35"/>
      <c r="HW167" s="35"/>
      <c r="HX167" s="35"/>
      <c r="HY167" s="35"/>
    </row>
    <row r="168" spans="1:233" ht="19.5" customHeight="1">
      <c r="A168" s="19" t="s">
        <v>113</v>
      </c>
      <c r="B168" s="20" t="s">
        <v>114</v>
      </c>
      <c r="C168" s="21" t="s">
        <v>2</v>
      </c>
      <c r="D168" s="12" t="s">
        <v>14</v>
      </c>
      <c r="E168" s="12" t="s">
        <v>14</v>
      </c>
      <c r="F168" s="12" t="s">
        <v>14</v>
      </c>
      <c r="G168" s="12">
        <f>G166+G10-G55</f>
        <v>442919.7200000002</v>
      </c>
      <c r="H168" s="22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5"/>
      <c r="FA168" s="35"/>
      <c r="FB168" s="35"/>
      <c r="FC168" s="35"/>
      <c r="FD168" s="35"/>
      <c r="FE168" s="35"/>
      <c r="FF168" s="35"/>
      <c r="FG168" s="35"/>
      <c r="FH168" s="35"/>
      <c r="FI168" s="35"/>
      <c r="FJ168" s="35"/>
      <c r="FK168" s="35"/>
      <c r="FL168" s="35"/>
      <c r="FM168" s="35"/>
      <c r="FN168" s="35"/>
      <c r="FO168" s="35"/>
      <c r="FP168" s="35"/>
      <c r="FQ168" s="35"/>
      <c r="FR168" s="35"/>
      <c r="FS168" s="35"/>
      <c r="FT168" s="35"/>
      <c r="FU168" s="35"/>
      <c r="FV168" s="35"/>
      <c r="FW168" s="35"/>
      <c r="FX168" s="35"/>
      <c r="FY168" s="35"/>
      <c r="FZ168" s="35"/>
      <c r="GA168" s="35"/>
      <c r="GB168" s="35"/>
      <c r="GC168" s="35"/>
      <c r="GD168" s="35"/>
      <c r="GE168" s="35"/>
      <c r="GF168" s="35"/>
      <c r="GG168" s="35"/>
      <c r="GH168" s="35"/>
      <c r="GI168" s="35"/>
      <c r="GJ168" s="35"/>
      <c r="GK168" s="35"/>
      <c r="GL168" s="35"/>
      <c r="GM168" s="35"/>
      <c r="GN168" s="35"/>
      <c r="GO168" s="35"/>
      <c r="GP168" s="35"/>
      <c r="GQ168" s="35"/>
      <c r="GR168" s="35"/>
      <c r="GS168" s="35"/>
      <c r="GT168" s="35"/>
      <c r="GU168" s="35"/>
      <c r="GV168" s="35"/>
      <c r="GW168" s="35"/>
      <c r="GX168" s="35"/>
      <c r="GY168" s="35"/>
      <c r="GZ168" s="35"/>
      <c r="HA168" s="35"/>
      <c r="HB168" s="35"/>
      <c r="HC168" s="35"/>
      <c r="HD168" s="35"/>
      <c r="HE168" s="35"/>
      <c r="HF168" s="35"/>
      <c r="HG168" s="35"/>
      <c r="HH168" s="35"/>
      <c r="HI168" s="35"/>
      <c r="HJ168" s="35"/>
      <c r="HK168" s="35"/>
      <c r="HL168" s="35"/>
      <c r="HM168" s="35"/>
      <c r="HN168" s="35"/>
      <c r="HO168" s="35"/>
      <c r="HP168" s="35"/>
      <c r="HQ168" s="35"/>
      <c r="HR168" s="35"/>
      <c r="HS168" s="35"/>
      <c r="HT168" s="35"/>
      <c r="HU168" s="35"/>
      <c r="HV168" s="35"/>
      <c r="HW168" s="35"/>
      <c r="HX168" s="35"/>
      <c r="HY168" s="35"/>
    </row>
    <row r="169" ht="12.75">
      <c r="G169" s="16">
        <f>G167-G168</f>
        <v>0</v>
      </c>
    </row>
    <row r="170" spans="1:10" ht="12.75">
      <c r="A170" s="41" t="s">
        <v>501</v>
      </c>
      <c r="B170" s="41"/>
      <c r="C170" s="41"/>
      <c r="D170" s="41"/>
      <c r="E170" s="41"/>
      <c r="F170" s="41"/>
      <c r="G170" s="41"/>
      <c r="H170" s="6"/>
      <c r="I170" s="6"/>
      <c r="J170" s="39"/>
    </row>
    <row r="171" spans="1:10" ht="12.75">
      <c r="A171" s="6" t="s">
        <v>14</v>
      </c>
      <c r="B171" s="6"/>
      <c r="C171" s="6"/>
      <c r="D171" s="15"/>
      <c r="E171" s="15"/>
      <c r="F171" s="15"/>
      <c r="G171" s="15"/>
      <c r="H171" s="6"/>
      <c r="I171" s="6"/>
      <c r="J171" s="39"/>
    </row>
    <row r="172" spans="1:10" ht="12.75">
      <c r="A172" s="41"/>
      <c r="B172" s="41"/>
      <c r="C172" s="41"/>
      <c r="D172" s="41"/>
      <c r="E172" s="41"/>
      <c r="F172" s="41"/>
      <c r="G172" s="41"/>
      <c r="H172" s="6"/>
      <c r="I172" s="6"/>
      <c r="J172" s="39"/>
    </row>
    <row r="173" spans="1:10" ht="12.75">
      <c r="A173" s="6" t="s">
        <v>2</v>
      </c>
      <c r="B173" s="6"/>
      <c r="C173" s="6"/>
      <c r="D173" s="15"/>
      <c r="E173" s="15"/>
      <c r="F173" s="15"/>
      <c r="G173" s="15"/>
      <c r="H173" s="6"/>
      <c r="I173" s="6"/>
      <c r="J173" s="39"/>
    </row>
  </sheetData>
  <sheetProtection/>
  <mergeCells count="10">
    <mergeCell ref="A1:G1"/>
    <mergeCell ref="A2:G2"/>
    <mergeCell ref="A3:G3"/>
    <mergeCell ref="A4:G4"/>
    <mergeCell ref="A170:G170"/>
    <mergeCell ref="A172:G172"/>
    <mergeCell ref="A5:G5"/>
    <mergeCell ref="A6:G6"/>
    <mergeCell ref="A7:G7"/>
    <mergeCell ref="A8:G8"/>
  </mergeCells>
  <printOptions/>
  <pageMargins left="0.2362204724409449" right="0.2362204724409449" top="0.2755905511811024" bottom="0.2755905511811024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5"/>
  <sheetViews>
    <sheetView tabSelected="1" zoomScalePageLayoutView="0" workbookViewId="0" topLeftCell="A1">
      <selection activeCell="H115" sqref="H115:H117"/>
    </sheetView>
  </sheetViews>
  <sheetFormatPr defaultColWidth="9.00390625" defaultRowHeight="12.75"/>
  <cols>
    <col min="1" max="1" width="17.00390625" style="5" customWidth="1"/>
    <col min="2" max="2" width="3.375" style="5" customWidth="1"/>
    <col min="3" max="3" width="13.00390625" style="5" customWidth="1"/>
    <col min="4" max="4" width="37.625" style="5" customWidth="1"/>
    <col min="5" max="5" width="9.875" style="16" customWidth="1"/>
    <col min="6" max="6" width="12.25390625" style="16" customWidth="1"/>
    <col min="7" max="7" width="15.625" style="16" customWidth="1"/>
    <col min="8" max="8" width="8.125" style="16" customWidth="1"/>
    <col min="9" max="9" width="11.875" style="16" customWidth="1"/>
    <col min="10" max="10" width="14.25390625" style="5" customWidth="1"/>
    <col min="11" max="11" width="13.00390625" style="5" customWidth="1"/>
    <col min="12" max="16384" width="9.125" style="5" customWidth="1"/>
  </cols>
  <sheetData>
    <row r="1" spans="1:11" ht="12.75">
      <c r="A1" s="44" t="s">
        <v>115</v>
      </c>
      <c r="B1" s="44"/>
      <c r="C1" s="44"/>
      <c r="D1" s="44"/>
      <c r="E1" s="44"/>
      <c r="F1" s="44"/>
      <c r="G1" s="44"/>
      <c r="H1" s="44"/>
      <c r="I1" s="44"/>
      <c r="J1" s="44"/>
      <c r="K1" s="10"/>
    </row>
    <row r="2" spans="1:11" ht="12.75">
      <c r="A2" s="44" t="s">
        <v>116</v>
      </c>
      <c r="B2" s="44"/>
      <c r="C2" s="44"/>
      <c r="D2" s="44"/>
      <c r="E2" s="44"/>
      <c r="F2" s="44"/>
      <c r="G2" s="44"/>
      <c r="H2" s="44"/>
      <c r="I2" s="44"/>
      <c r="J2" s="44"/>
      <c r="K2" s="10"/>
    </row>
    <row r="3" spans="1:11" ht="12.75">
      <c r="A3" s="44" t="str">
        <f>отчет!A5</f>
        <v> 801101011005 Администрация сельского поселения Ибраевский сельсовет муниципального района Альшеевский район Республики Башкортостан</v>
      </c>
      <c r="B3" s="44"/>
      <c r="C3" s="44"/>
      <c r="D3" s="44"/>
      <c r="E3" s="44"/>
      <c r="F3" s="44"/>
      <c r="G3" s="44"/>
      <c r="H3" s="44"/>
      <c r="I3" s="44"/>
      <c r="J3" s="44"/>
      <c r="K3" s="10"/>
    </row>
    <row r="4" spans="1:11" ht="12.75">
      <c r="A4" s="1"/>
      <c r="B4" s="46" t="str">
        <f>отчет!A6</f>
        <v>на  1 ноября 2015 г.</v>
      </c>
      <c r="C4" s="46"/>
      <c r="D4" s="46"/>
      <c r="E4" s="46"/>
      <c r="F4" s="46"/>
      <c r="G4" s="46"/>
      <c r="H4" s="46"/>
      <c r="I4" s="46"/>
      <c r="J4" s="46"/>
      <c r="K4" s="1" t="s">
        <v>117</v>
      </c>
    </row>
    <row r="5" spans="1:11" ht="30" customHeight="1">
      <c r="A5" s="2" t="s">
        <v>118</v>
      </c>
      <c r="B5" s="2"/>
      <c r="C5" s="2" t="s">
        <v>119</v>
      </c>
      <c r="D5" s="2" t="s">
        <v>494</v>
      </c>
      <c r="E5" s="29" t="s">
        <v>495</v>
      </c>
      <c r="F5" s="29" t="s">
        <v>120</v>
      </c>
      <c r="G5" s="29" t="s">
        <v>121</v>
      </c>
      <c r="H5" s="29" t="s">
        <v>122</v>
      </c>
      <c r="I5" s="29" t="s">
        <v>496</v>
      </c>
      <c r="J5" s="2" t="s">
        <v>123</v>
      </c>
      <c r="K5" s="2" t="s">
        <v>124</v>
      </c>
    </row>
    <row r="6" spans="1:11" ht="16.5" customHeight="1">
      <c r="A6" s="7" t="s">
        <v>125</v>
      </c>
      <c r="B6" s="8" t="s">
        <v>2</v>
      </c>
      <c r="C6" s="8" t="s">
        <v>2</v>
      </c>
      <c r="D6" s="9" t="s">
        <v>2</v>
      </c>
      <c r="E6" s="3" t="s">
        <v>14</v>
      </c>
      <c r="F6" s="3" t="s">
        <v>14</v>
      </c>
      <c r="G6" s="3" t="s">
        <v>14</v>
      </c>
      <c r="H6" s="3" t="s">
        <v>14</v>
      </c>
      <c r="I6" s="3" t="s">
        <v>14</v>
      </c>
      <c r="J6" s="3" t="s">
        <v>14</v>
      </c>
      <c r="K6" s="3" t="s">
        <v>14</v>
      </c>
    </row>
    <row r="7" spans="1:11" ht="16.5" customHeight="1">
      <c r="A7" s="7" t="s">
        <v>45</v>
      </c>
      <c r="B7" s="8" t="s">
        <v>2</v>
      </c>
      <c r="C7" s="8" t="s">
        <v>2</v>
      </c>
      <c r="D7" s="9" t="s">
        <v>2</v>
      </c>
      <c r="E7" s="3">
        <f>отчет!D55</f>
        <v>2476084.9499999997</v>
      </c>
      <c r="F7" s="3">
        <f>E7-G7</f>
        <v>2410784.9499999997</v>
      </c>
      <c r="G7" s="3">
        <f>отчет!D100</f>
        <v>65300</v>
      </c>
      <c r="H7" s="3">
        <f>отчет!G55</f>
        <v>2476084.9499999997</v>
      </c>
      <c r="I7" s="3">
        <f>H7-J7</f>
        <v>2410784.9499999997</v>
      </c>
      <c r="J7" s="3">
        <f>отчет!G100</f>
        <v>65300</v>
      </c>
      <c r="K7" s="3" t="s">
        <v>14</v>
      </c>
    </row>
    <row r="8" spans="1:11" ht="16.5" customHeight="1">
      <c r="A8" s="7" t="s">
        <v>126</v>
      </c>
      <c r="B8" s="8" t="s">
        <v>2</v>
      </c>
      <c r="C8" s="8" t="s">
        <v>2</v>
      </c>
      <c r="D8" s="9" t="s">
        <v>2</v>
      </c>
      <c r="E8" s="3" t="s">
        <v>14</v>
      </c>
      <c r="F8" s="3" t="s">
        <v>14</v>
      </c>
      <c r="G8" s="3" t="s">
        <v>14</v>
      </c>
      <c r="H8" s="3" t="s">
        <v>14</v>
      </c>
      <c r="I8" s="3" t="s">
        <v>14</v>
      </c>
      <c r="J8" s="3" t="s">
        <v>14</v>
      </c>
      <c r="K8" s="3" t="s">
        <v>14</v>
      </c>
    </row>
    <row r="9" spans="1:11" ht="16.5" customHeight="1">
      <c r="A9" s="7" t="s">
        <v>127</v>
      </c>
      <c r="B9" s="8" t="s">
        <v>2</v>
      </c>
      <c r="C9" s="8" t="s">
        <v>128</v>
      </c>
      <c r="D9" s="9" t="s">
        <v>503</v>
      </c>
      <c r="E9" s="3">
        <f>отчет!D56</f>
        <v>1689135.52</v>
      </c>
      <c r="F9" s="3">
        <f aca="true" t="shared" si="0" ref="F9:F19">E9</f>
        <v>1689135.52</v>
      </c>
      <c r="G9" s="4" t="s">
        <v>129</v>
      </c>
      <c r="H9" s="3">
        <f>отчет!G56</f>
        <v>1689135.52</v>
      </c>
      <c r="I9" s="3">
        <f>H9</f>
        <v>1689135.52</v>
      </c>
      <c r="J9" s="4" t="s">
        <v>129</v>
      </c>
      <c r="K9" s="3" t="s">
        <v>14</v>
      </c>
    </row>
    <row r="10" spans="1:11" ht="16.5" customHeight="1">
      <c r="A10" s="7" t="s">
        <v>130</v>
      </c>
      <c r="B10" s="8" t="s">
        <v>2</v>
      </c>
      <c r="C10" s="8" t="s">
        <v>2</v>
      </c>
      <c r="D10" s="9" t="s">
        <v>2</v>
      </c>
      <c r="E10" s="3" t="s">
        <v>14</v>
      </c>
      <c r="F10" s="3" t="str">
        <f t="shared" si="0"/>
        <v> </v>
      </c>
      <c r="G10" s="3" t="s">
        <v>14</v>
      </c>
      <c r="H10" s="3" t="s">
        <v>14</v>
      </c>
      <c r="I10" s="3" t="str">
        <f aca="true" t="shared" si="1" ref="I10:I19">H10</f>
        <v> </v>
      </c>
      <c r="J10" s="3" t="s">
        <v>14</v>
      </c>
      <c r="K10" s="3" t="s">
        <v>14</v>
      </c>
    </row>
    <row r="11" spans="1:11" ht="16.5" customHeight="1">
      <c r="A11" s="7" t="s">
        <v>131</v>
      </c>
      <c r="B11" s="8" t="s">
        <v>2</v>
      </c>
      <c r="C11" s="8" t="s">
        <v>132</v>
      </c>
      <c r="D11" s="9" t="s">
        <v>2</v>
      </c>
      <c r="E11" s="3">
        <f>отчет!D60+отчет!D65</f>
        <v>912421.31</v>
      </c>
      <c r="F11" s="3">
        <f t="shared" si="0"/>
        <v>912421.31</v>
      </c>
      <c r="G11" s="4" t="s">
        <v>129</v>
      </c>
      <c r="H11" s="3">
        <f>отчет!G60+отчет!G65</f>
        <v>912421.31</v>
      </c>
      <c r="I11" s="3">
        <f t="shared" si="1"/>
        <v>912421.31</v>
      </c>
      <c r="J11" s="4" t="s">
        <v>129</v>
      </c>
      <c r="K11" s="3" t="s">
        <v>14</v>
      </c>
    </row>
    <row r="12" spans="1:11" ht="16.5" customHeight="1">
      <c r="A12" s="7" t="s">
        <v>133</v>
      </c>
      <c r="B12" s="8" t="s">
        <v>2</v>
      </c>
      <c r="C12" s="8" t="s">
        <v>134</v>
      </c>
      <c r="D12" s="9" t="s">
        <v>504</v>
      </c>
      <c r="E12" s="3">
        <f>E11-E13</f>
        <v>852678.4400000001</v>
      </c>
      <c r="F12" s="3">
        <f t="shared" si="0"/>
        <v>852678.4400000001</v>
      </c>
      <c r="G12" s="4" t="s">
        <v>129</v>
      </c>
      <c r="H12" s="3">
        <f>H11-H13</f>
        <v>852678.4400000001</v>
      </c>
      <c r="I12" s="3">
        <f t="shared" si="1"/>
        <v>852678.4400000001</v>
      </c>
      <c r="J12" s="4" t="s">
        <v>129</v>
      </c>
      <c r="K12" s="3" t="s">
        <v>14</v>
      </c>
    </row>
    <row r="13" spans="1:11" ht="16.5" customHeight="1">
      <c r="A13" s="7" t="s">
        <v>135</v>
      </c>
      <c r="B13" s="8" t="s">
        <v>2</v>
      </c>
      <c r="C13" s="8" t="s">
        <v>136</v>
      </c>
      <c r="D13" s="9" t="s">
        <v>505</v>
      </c>
      <c r="E13" s="3">
        <f>H13</f>
        <v>59742.87</v>
      </c>
      <c r="F13" s="3">
        <f t="shared" si="0"/>
        <v>59742.87</v>
      </c>
      <c r="G13" s="4" t="s">
        <v>129</v>
      </c>
      <c r="H13" s="3">
        <v>59742.87</v>
      </c>
      <c r="I13" s="3">
        <f t="shared" si="1"/>
        <v>59742.87</v>
      </c>
      <c r="J13" s="4" t="s">
        <v>129</v>
      </c>
      <c r="K13" s="3" t="s">
        <v>14</v>
      </c>
    </row>
    <row r="14" spans="1:11" ht="16.5" customHeight="1">
      <c r="A14" s="7" t="s">
        <v>137</v>
      </c>
      <c r="B14" s="8" t="s">
        <v>2</v>
      </c>
      <c r="C14" s="8" t="s">
        <v>138</v>
      </c>
      <c r="D14" s="9" t="s">
        <v>2</v>
      </c>
      <c r="E14" s="3" t="s">
        <v>14</v>
      </c>
      <c r="F14" s="3" t="str">
        <f t="shared" si="0"/>
        <v> </v>
      </c>
      <c r="G14" s="4" t="s">
        <v>129</v>
      </c>
      <c r="H14" s="3" t="s">
        <v>14</v>
      </c>
      <c r="I14" s="3" t="str">
        <f t="shared" si="1"/>
        <v> </v>
      </c>
      <c r="J14" s="4" t="s">
        <v>129</v>
      </c>
      <c r="K14" s="3" t="s">
        <v>14</v>
      </c>
    </row>
    <row r="15" spans="1:11" ht="16.5" customHeight="1">
      <c r="A15" s="7" t="s">
        <v>133</v>
      </c>
      <c r="B15" s="8" t="s">
        <v>2</v>
      </c>
      <c r="C15" s="8" t="s">
        <v>139</v>
      </c>
      <c r="D15" s="9" t="s">
        <v>506</v>
      </c>
      <c r="E15" s="3">
        <f>отчет!D68</f>
        <v>0</v>
      </c>
      <c r="F15" s="3">
        <f t="shared" si="0"/>
        <v>0</v>
      </c>
      <c r="G15" s="4" t="s">
        <v>129</v>
      </c>
      <c r="H15" s="3">
        <v>0</v>
      </c>
      <c r="I15" s="3">
        <f t="shared" si="1"/>
        <v>0</v>
      </c>
      <c r="J15" s="4" t="s">
        <v>129</v>
      </c>
      <c r="K15" s="3" t="s">
        <v>14</v>
      </c>
    </row>
    <row r="16" spans="1:11" ht="16.5" customHeight="1">
      <c r="A16" s="7" t="s">
        <v>135</v>
      </c>
      <c r="B16" s="8" t="s">
        <v>2</v>
      </c>
      <c r="C16" s="8" t="s">
        <v>140</v>
      </c>
      <c r="D16" s="9" t="s">
        <v>507</v>
      </c>
      <c r="E16" s="3" t="s">
        <v>14</v>
      </c>
      <c r="F16" s="3" t="str">
        <f t="shared" si="0"/>
        <v> </v>
      </c>
      <c r="G16" s="4" t="s">
        <v>129</v>
      </c>
      <c r="H16" s="3" t="s">
        <v>14</v>
      </c>
      <c r="I16" s="3" t="str">
        <f t="shared" si="1"/>
        <v> </v>
      </c>
      <c r="J16" s="4" t="s">
        <v>129</v>
      </c>
      <c r="K16" s="3" t="s">
        <v>14</v>
      </c>
    </row>
    <row r="17" spans="1:11" ht="16.5" customHeight="1">
      <c r="A17" s="7" t="s">
        <v>141</v>
      </c>
      <c r="B17" s="8" t="s">
        <v>2</v>
      </c>
      <c r="C17" s="8" t="s">
        <v>142</v>
      </c>
      <c r="D17" s="9" t="s">
        <v>2</v>
      </c>
      <c r="E17" s="3">
        <f>отчет!D61+отчет!D66</f>
        <v>255360.91999999998</v>
      </c>
      <c r="F17" s="3">
        <f t="shared" si="0"/>
        <v>255360.91999999998</v>
      </c>
      <c r="G17" s="4" t="s">
        <v>129</v>
      </c>
      <c r="H17" s="3">
        <f>отчет!G61+отчет!G66</f>
        <v>255360.91999999998</v>
      </c>
      <c r="I17" s="3">
        <f t="shared" si="1"/>
        <v>255360.91999999998</v>
      </c>
      <c r="J17" s="4" t="s">
        <v>129</v>
      </c>
      <c r="K17" s="3" t="s">
        <v>14</v>
      </c>
    </row>
    <row r="18" spans="1:11" ht="16.5" customHeight="1">
      <c r="A18" s="7" t="s">
        <v>133</v>
      </c>
      <c r="B18" s="8" t="s">
        <v>2</v>
      </c>
      <c r="C18" s="8" t="s">
        <v>143</v>
      </c>
      <c r="D18" s="9" t="s">
        <v>508</v>
      </c>
      <c r="E18" s="3">
        <f>E17-E19</f>
        <v>237318.56999999998</v>
      </c>
      <c r="F18" s="3">
        <f t="shared" si="0"/>
        <v>237318.56999999998</v>
      </c>
      <c r="G18" s="4" t="s">
        <v>129</v>
      </c>
      <c r="H18" s="3">
        <f>H17-H19</f>
        <v>237318.56999999998</v>
      </c>
      <c r="I18" s="3">
        <f t="shared" si="1"/>
        <v>237318.56999999998</v>
      </c>
      <c r="J18" s="4" t="s">
        <v>129</v>
      </c>
      <c r="K18" s="3" t="s">
        <v>14</v>
      </c>
    </row>
    <row r="19" spans="1:11" ht="16.5" customHeight="1">
      <c r="A19" s="7" t="s">
        <v>135</v>
      </c>
      <c r="B19" s="8" t="s">
        <v>2</v>
      </c>
      <c r="C19" s="8" t="s">
        <v>144</v>
      </c>
      <c r="D19" s="9" t="s">
        <v>509</v>
      </c>
      <c r="E19" s="3">
        <f>H19</f>
        <v>18042.35</v>
      </c>
      <c r="F19" s="3">
        <f t="shared" si="0"/>
        <v>18042.35</v>
      </c>
      <c r="G19" s="4" t="s">
        <v>129</v>
      </c>
      <c r="H19" s="3">
        <v>18042.35</v>
      </c>
      <c r="I19" s="3">
        <f t="shared" si="1"/>
        <v>18042.35</v>
      </c>
      <c r="J19" s="4" t="s">
        <v>129</v>
      </c>
      <c r="K19" s="3" t="s">
        <v>14</v>
      </c>
    </row>
    <row r="20" spans="1:11" ht="16.5" customHeight="1">
      <c r="A20" s="7" t="s">
        <v>145</v>
      </c>
      <c r="B20" s="8" t="s">
        <v>2</v>
      </c>
      <c r="C20" s="8" t="s">
        <v>146</v>
      </c>
      <c r="D20" s="9" t="s">
        <v>510</v>
      </c>
      <c r="E20" s="3" t="s">
        <v>14</v>
      </c>
      <c r="F20" s="3" t="s">
        <v>14</v>
      </c>
      <c r="G20" s="3" t="s">
        <v>14</v>
      </c>
      <c r="H20" s="3" t="s">
        <v>14</v>
      </c>
      <c r="I20" s="3" t="s">
        <v>14</v>
      </c>
      <c r="J20" s="3" t="s">
        <v>14</v>
      </c>
      <c r="K20" s="3" t="s">
        <v>14</v>
      </c>
    </row>
    <row r="21" spans="1:11" ht="16.5" customHeight="1">
      <c r="A21" s="7" t="s">
        <v>147</v>
      </c>
      <c r="B21" s="8" t="s">
        <v>2</v>
      </c>
      <c r="C21" s="8" t="s">
        <v>148</v>
      </c>
      <c r="D21" s="9" t="s">
        <v>511</v>
      </c>
      <c r="E21" s="3" t="s">
        <v>14</v>
      </c>
      <c r="F21" s="3" t="s">
        <v>14</v>
      </c>
      <c r="G21" s="3" t="s">
        <v>14</v>
      </c>
      <c r="H21" s="3" t="s">
        <v>14</v>
      </c>
      <c r="I21" s="3" t="s">
        <v>14</v>
      </c>
      <c r="J21" s="3" t="s">
        <v>14</v>
      </c>
      <c r="K21" s="3" t="s">
        <v>14</v>
      </c>
    </row>
    <row r="22" spans="1:11" ht="16.5" customHeight="1">
      <c r="A22" s="7" t="s">
        <v>149</v>
      </c>
      <c r="B22" s="8" t="s">
        <v>2</v>
      </c>
      <c r="C22" s="8" t="s">
        <v>150</v>
      </c>
      <c r="D22" s="9" t="s">
        <v>512</v>
      </c>
      <c r="E22" s="3" t="s">
        <v>14</v>
      </c>
      <c r="F22" s="3" t="s">
        <v>14</v>
      </c>
      <c r="G22" s="3" t="s">
        <v>14</v>
      </c>
      <c r="H22" s="3" t="s">
        <v>14</v>
      </c>
      <c r="I22" s="3" t="s">
        <v>14</v>
      </c>
      <c r="J22" s="3" t="s">
        <v>14</v>
      </c>
      <c r="K22" s="3" t="s">
        <v>14</v>
      </c>
    </row>
    <row r="23" spans="1:11" ht="16.5" customHeight="1">
      <c r="A23" s="7" t="s">
        <v>151</v>
      </c>
      <c r="B23" s="8" t="s">
        <v>2</v>
      </c>
      <c r="C23" s="8" t="s">
        <v>152</v>
      </c>
      <c r="D23" s="9" t="s">
        <v>513</v>
      </c>
      <c r="E23" s="3">
        <f>E24</f>
        <v>80000</v>
      </c>
      <c r="F23" s="3">
        <f aca="true" t="shared" si="2" ref="F23:F30">E23</f>
        <v>80000</v>
      </c>
      <c r="G23" s="3" t="s">
        <v>14</v>
      </c>
      <c r="H23" s="3">
        <f>H24</f>
        <v>80000</v>
      </c>
      <c r="I23" s="3">
        <f aca="true" t="shared" si="3" ref="I23:I28">H23</f>
        <v>80000</v>
      </c>
      <c r="J23" s="3" t="s">
        <v>14</v>
      </c>
      <c r="K23" s="3" t="s">
        <v>14</v>
      </c>
    </row>
    <row r="24" spans="1:11" ht="16.5" customHeight="1">
      <c r="A24" s="7" t="s">
        <v>153</v>
      </c>
      <c r="B24" s="8" t="s">
        <v>2</v>
      </c>
      <c r="C24" s="8" t="s">
        <v>154</v>
      </c>
      <c r="D24" s="9" t="s">
        <v>2</v>
      </c>
      <c r="E24" s="3">
        <f>E29+E30</f>
        <v>80000</v>
      </c>
      <c r="F24" s="3">
        <f t="shared" si="2"/>
        <v>80000</v>
      </c>
      <c r="G24" s="3" t="s">
        <v>14</v>
      </c>
      <c r="H24" s="3">
        <f>H29+H30</f>
        <v>80000</v>
      </c>
      <c r="I24" s="3">
        <f t="shared" si="3"/>
        <v>80000</v>
      </c>
      <c r="J24" s="3" t="s">
        <v>14</v>
      </c>
      <c r="K24" s="3" t="s">
        <v>14</v>
      </c>
    </row>
    <row r="25" spans="1:11" ht="16.5" customHeight="1">
      <c r="A25" s="7" t="s">
        <v>155</v>
      </c>
      <c r="B25" s="8" t="s">
        <v>2</v>
      </c>
      <c r="C25" s="8" t="s">
        <v>2</v>
      </c>
      <c r="D25" s="9" t="s">
        <v>2</v>
      </c>
      <c r="E25" s="3" t="s">
        <v>14</v>
      </c>
      <c r="F25" s="3" t="str">
        <f t="shared" si="2"/>
        <v> </v>
      </c>
      <c r="G25" s="3" t="s">
        <v>14</v>
      </c>
      <c r="H25" s="3" t="s">
        <v>14</v>
      </c>
      <c r="I25" s="3" t="str">
        <f t="shared" si="3"/>
        <v> </v>
      </c>
      <c r="J25" s="3" t="s">
        <v>14</v>
      </c>
      <c r="K25" s="3" t="s">
        <v>14</v>
      </c>
    </row>
    <row r="26" spans="1:11" ht="16.5" customHeight="1">
      <c r="A26" s="7" t="s">
        <v>497</v>
      </c>
      <c r="B26" s="8" t="s">
        <v>2</v>
      </c>
      <c r="C26" s="8" t="s">
        <v>156</v>
      </c>
      <c r="D26" s="9" t="s">
        <v>514</v>
      </c>
      <c r="E26" s="3" t="s">
        <v>14</v>
      </c>
      <c r="F26" s="3" t="str">
        <f t="shared" si="2"/>
        <v> </v>
      </c>
      <c r="G26" s="3" t="s">
        <v>14</v>
      </c>
      <c r="H26" s="3" t="s">
        <v>14</v>
      </c>
      <c r="I26" s="3" t="str">
        <f t="shared" si="3"/>
        <v> </v>
      </c>
      <c r="J26" s="3" t="s">
        <v>14</v>
      </c>
      <c r="K26" s="3" t="s">
        <v>14</v>
      </c>
    </row>
    <row r="27" spans="1:11" ht="16.5" customHeight="1">
      <c r="A27" s="7" t="s">
        <v>157</v>
      </c>
      <c r="B27" s="8" t="s">
        <v>2</v>
      </c>
      <c r="C27" s="8" t="s">
        <v>158</v>
      </c>
      <c r="D27" s="9" t="s">
        <v>515</v>
      </c>
      <c r="E27" s="3" t="s">
        <v>14</v>
      </c>
      <c r="F27" s="3" t="str">
        <f t="shared" si="2"/>
        <v> </v>
      </c>
      <c r="G27" s="3" t="s">
        <v>14</v>
      </c>
      <c r="H27" s="3" t="s">
        <v>14</v>
      </c>
      <c r="I27" s="3" t="str">
        <f t="shared" si="3"/>
        <v> </v>
      </c>
      <c r="J27" s="3" t="s">
        <v>14</v>
      </c>
      <c r="K27" s="3" t="s">
        <v>14</v>
      </c>
    </row>
    <row r="28" spans="1:11" ht="16.5" customHeight="1">
      <c r="A28" s="7" t="s">
        <v>95</v>
      </c>
      <c r="B28" s="8" t="s">
        <v>2</v>
      </c>
      <c r="C28" s="8" t="s">
        <v>159</v>
      </c>
      <c r="D28" s="9" t="s">
        <v>516</v>
      </c>
      <c r="E28" s="3" t="s">
        <v>14</v>
      </c>
      <c r="F28" s="3" t="str">
        <f t="shared" si="2"/>
        <v> </v>
      </c>
      <c r="G28" s="3" t="s">
        <v>14</v>
      </c>
      <c r="H28" s="3" t="s">
        <v>14</v>
      </c>
      <c r="I28" s="3" t="str">
        <f t="shared" si="3"/>
        <v> </v>
      </c>
      <c r="J28" s="3" t="s">
        <v>14</v>
      </c>
      <c r="K28" s="3" t="s">
        <v>14</v>
      </c>
    </row>
    <row r="29" spans="1:11" ht="16.5" customHeight="1">
      <c r="A29" s="7" t="s">
        <v>160</v>
      </c>
      <c r="B29" s="8" t="s">
        <v>2</v>
      </c>
      <c r="C29" s="8" t="s">
        <v>161</v>
      </c>
      <c r="D29" s="9" t="s">
        <v>517</v>
      </c>
      <c r="E29" s="3">
        <f>отчет!D115+отчет!D116</f>
        <v>78761.82</v>
      </c>
      <c r="F29" s="3">
        <f t="shared" si="2"/>
        <v>78761.82</v>
      </c>
      <c r="G29" s="3" t="s">
        <v>14</v>
      </c>
      <c r="H29" s="3">
        <f>отчет!G115+отчет!G116</f>
        <v>78761.82</v>
      </c>
      <c r="I29" s="3">
        <f>H29</f>
        <v>78761.82</v>
      </c>
      <c r="J29" s="3" t="s">
        <v>14</v>
      </c>
      <c r="K29" s="3" t="s">
        <v>14</v>
      </c>
    </row>
    <row r="30" spans="1:11" ht="16.5" customHeight="1">
      <c r="A30" s="7" t="s">
        <v>162</v>
      </c>
      <c r="B30" s="8" t="s">
        <v>2</v>
      </c>
      <c r="C30" s="8" t="s">
        <v>163</v>
      </c>
      <c r="D30" s="9" t="s">
        <v>518</v>
      </c>
      <c r="E30" s="3">
        <f>отчет!D118</f>
        <v>1238.18</v>
      </c>
      <c r="F30" s="3">
        <f t="shared" si="2"/>
        <v>1238.18</v>
      </c>
      <c r="G30" s="3" t="s">
        <v>14</v>
      </c>
      <c r="H30" s="3">
        <f>отчет!G118</f>
        <v>1238.18</v>
      </c>
      <c r="I30" s="3">
        <f>H30</f>
        <v>1238.18</v>
      </c>
      <c r="J30" s="3" t="s">
        <v>14</v>
      </c>
      <c r="K30" s="3" t="s">
        <v>14</v>
      </c>
    </row>
    <row r="31" spans="1:11" ht="16.5" customHeight="1">
      <c r="A31" s="7" t="s">
        <v>498</v>
      </c>
      <c r="B31" s="8" t="s">
        <v>2</v>
      </c>
      <c r="C31" s="8" t="s">
        <v>164</v>
      </c>
      <c r="D31" s="9" t="s">
        <v>519</v>
      </c>
      <c r="E31" s="3" t="s">
        <v>14</v>
      </c>
      <c r="F31" s="3" t="s">
        <v>14</v>
      </c>
      <c r="G31" s="3" t="s">
        <v>14</v>
      </c>
      <c r="H31" s="3" t="s">
        <v>14</v>
      </c>
      <c r="I31" s="3" t="s">
        <v>14</v>
      </c>
      <c r="J31" s="3" t="s">
        <v>14</v>
      </c>
      <c r="K31" s="3" t="s">
        <v>14</v>
      </c>
    </row>
    <row r="32" spans="1:11" ht="16.5" customHeight="1">
      <c r="A32" s="7" t="s">
        <v>499</v>
      </c>
      <c r="B32" s="8" t="s">
        <v>2</v>
      </c>
      <c r="C32" s="8" t="s">
        <v>165</v>
      </c>
      <c r="D32" s="9" t="s">
        <v>520</v>
      </c>
      <c r="E32" s="3" t="s">
        <v>14</v>
      </c>
      <c r="F32" s="3" t="s">
        <v>14</v>
      </c>
      <c r="G32" s="3" t="s">
        <v>14</v>
      </c>
      <c r="H32" s="3" t="s">
        <v>14</v>
      </c>
      <c r="I32" s="3" t="s">
        <v>14</v>
      </c>
      <c r="J32" s="3" t="s">
        <v>14</v>
      </c>
      <c r="K32" s="3" t="s">
        <v>14</v>
      </c>
    </row>
    <row r="33" spans="1:11" ht="16.5" customHeight="1">
      <c r="A33" s="7" t="s">
        <v>166</v>
      </c>
      <c r="B33" s="8" t="s">
        <v>2</v>
      </c>
      <c r="C33" s="8" t="s">
        <v>167</v>
      </c>
      <c r="D33" s="9" t="s">
        <v>2</v>
      </c>
      <c r="E33" s="3" t="s">
        <v>14</v>
      </c>
      <c r="F33" s="3" t="s">
        <v>14</v>
      </c>
      <c r="G33" s="4" t="s">
        <v>129</v>
      </c>
      <c r="H33" s="3" t="s">
        <v>14</v>
      </c>
      <c r="I33" s="3" t="s">
        <v>14</v>
      </c>
      <c r="J33" s="4" t="s">
        <v>129</v>
      </c>
      <c r="K33" s="3" t="s">
        <v>14</v>
      </c>
    </row>
    <row r="34" spans="1:11" ht="16.5" customHeight="1">
      <c r="A34" s="7" t="s">
        <v>168</v>
      </c>
      <c r="B34" s="8" t="s">
        <v>2</v>
      </c>
      <c r="C34" s="8" t="s">
        <v>169</v>
      </c>
      <c r="D34" s="9" t="s">
        <v>521</v>
      </c>
      <c r="E34" s="3" t="s">
        <v>14</v>
      </c>
      <c r="F34" s="3" t="s">
        <v>14</v>
      </c>
      <c r="G34" s="4" t="s">
        <v>129</v>
      </c>
      <c r="H34" s="3" t="s">
        <v>14</v>
      </c>
      <c r="I34" s="3" t="s">
        <v>14</v>
      </c>
      <c r="J34" s="4" t="s">
        <v>129</v>
      </c>
      <c r="K34" s="3" t="s">
        <v>14</v>
      </c>
    </row>
    <row r="35" spans="1:11" ht="16.5" customHeight="1">
      <c r="A35" s="7" t="s">
        <v>170</v>
      </c>
      <c r="B35" s="8" t="s">
        <v>2</v>
      </c>
      <c r="C35" s="8" t="s">
        <v>171</v>
      </c>
      <c r="D35" s="9" t="s">
        <v>522</v>
      </c>
      <c r="E35" s="3" t="s">
        <v>14</v>
      </c>
      <c r="F35" s="3" t="s">
        <v>14</v>
      </c>
      <c r="G35" s="4" t="s">
        <v>129</v>
      </c>
      <c r="H35" s="3" t="s">
        <v>14</v>
      </c>
      <c r="I35" s="3" t="s">
        <v>14</v>
      </c>
      <c r="J35" s="4" t="s">
        <v>129</v>
      </c>
      <c r="K35" s="3" t="s">
        <v>14</v>
      </c>
    </row>
    <row r="36" spans="1:11" ht="16.5" customHeight="1">
      <c r="A36" s="7" t="s">
        <v>172</v>
      </c>
      <c r="B36" s="8" t="s">
        <v>2</v>
      </c>
      <c r="C36" s="8" t="s">
        <v>173</v>
      </c>
      <c r="D36" s="9" t="s">
        <v>523</v>
      </c>
      <c r="E36" s="3" t="s">
        <v>14</v>
      </c>
      <c r="F36" s="3" t="s">
        <v>14</v>
      </c>
      <c r="G36" s="4" t="s">
        <v>129</v>
      </c>
      <c r="H36" s="3" t="s">
        <v>14</v>
      </c>
      <c r="I36" s="3" t="s">
        <v>14</v>
      </c>
      <c r="J36" s="4" t="s">
        <v>129</v>
      </c>
      <c r="K36" s="3" t="s">
        <v>14</v>
      </c>
    </row>
    <row r="37" spans="1:11" ht="16.5" customHeight="1">
      <c r="A37" s="7" t="s">
        <v>174</v>
      </c>
      <c r="B37" s="8" t="s">
        <v>2</v>
      </c>
      <c r="C37" s="8" t="s">
        <v>175</v>
      </c>
      <c r="D37" s="9" t="s">
        <v>524</v>
      </c>
      <c r="E37" s="3" t="s">
        <v>14</v>
      </c>
      <c r="F37" s="3" t="s">
        <v>14</v>
      </c>
      <c r="G37" s="4" t="s">
        <v>129</v>
      </c>
      <c r="H37" s="3" t="s">
        <v>14</v>
      </c>
      <c r="I37" s="3" t="s">
        <v>14</v>
      </c>
      <c r="J37" s="4" t="s">
        <v>129</v>
      </c>
      <c r="K37" s="3" t="s">
        <v>14</v>
      </c>
    </row>
    <row r="38" spans="1:11" ht="16.5" customHeight="1">
      <c r="A38" s="7" t="s">
        <v>176</v>
      </c>
      <c r="B38" s="8" t="s">
        <v>2</v>
      </c>
      <c r="C38" s="8" t="s">
        <v>177</v>
      </c>
      <c r="D38" s="9" t="s">
        <v>2</v>
      </c>
      <c r="E38" s="3" t="s">
        <v>14</v>
      </c>
      <c r="F38" s="3" t="s">
        <v>14</v>
      </c>
      <c r="G38" s="4" t="s">
        <v>129</v>
      </c>
      <c r="H38" s="3" t="s">
        <v>14</v>
      </c>
      <c r="I38" s="3" t="s">
        <v>14</v>
      </c>
      <c r="J38" s="4" t="s">
        <v>129</v>
      </c>
      <c r="K38" s="3" t="s">
        <v>14</v>
      </c>
    </row>
    <row r="39" spans="1:11" ht="16.5" customHeight="1">
      <c r="A39" s="7" t="s">
        <v>178</v>
      </c>
      <c r="B39" s="8" t="s">
        <v>2</v>
      </c>
      <c r="C39" s="8" t="s">
        <v>179</v>
      </c>
      <c r="D39" s="9" t="s">
        <v>525</v>
      </c>
      <c r="E39" s="3" t="s">
        <v>14</v>
      </c>
      <c r="F39" s="3" t="s">
        <v>14</v>
      </c>
      <c r="G39" s="4" t="s">
        <v>129</v>
      </c>
      <c r="H39" s="3" t="s">
        <v>14</v>
      </c>
      <c r="I39" s="3" t="s">
        <v>14</v>
      </c>
      <c r="J39" s="4" t="s">
        <v>129</v>
      </c>
      <c r="K39" s="3" t="s">
        <v>14</v>
      </c>
    </row>
    <row r="40" spans="1:11" ht="16.5" customHeight="1">
      <c r="A40" s="7" t="s">
        <v>180</v>
      </c>
      <c r="B40" s="8" t="s">
        <v>2</v>
      </c>
      <c r="C40" s="8" t="s">
        <v>181</v>
      </c>
      <c r="D40" s="9" t="s">
        <v>526</v>
      </c>
      <c r="E40" s="3" t="s">
        <v>14</v>
      </c>
      <c r="F40" s="3" t="s">
        <v>14</v>
      </c>
      <c r="G40" s="4" t="s">
        <v>129</v>
      </c>
      <c r="H40" s="3" t="s">
        <v>14</v>
      </c>
      <c r="I40" s="3" t="s">
        <v>14</v>
      </c>
      <c r="J40" s="4" t="s">
        <v>129</v>
      </c>
      <c r="K40" s="3" t="s">
        <v>14</v>
      </c>
    </row>
    <row r="41" spans="1:11" ht="16.5" customHeight="1">
      <c r="A41" s="7" t="s">
        <v>182</v>
      </c>
      <c r="B41" s="8" t="s">
        <v>2</v>
      </c>
      <c r="C41" s="8" t="s">
        <v>183</v>
      </c>
      <c r="D41" s="9" t="s">
        <v>2</v>
      </c>
      <c r="E41" s="3" t="s">
        <v>14</v>
      </c>
      <c r="F41" s="3" t="s">
        <v>14</v>
      </c>
      <c r="G41" s="4" t="s">
        <v>129</v>
      </c>
      <c r="H41" s="3" t="s">
        <v>14</v>
      </c>
      <c r="I41" s="3" t="s">
        <v>14</v>
      </c>
      <c r="J41" s="4" t="s">
        <v>129</v>
      </c>
      <c r="K41" s="3" t="s">
        <v>14</v>
      </c>
    </row>
    <row r="42" spans="1:11" ht="16.5" customHeight="1">
      <c r="A42" s="7" t="s">
        <v>178</v>
      </c>
      <c r="B42" s="8" t="s">
        <v>2</v>
      </c>
      <c r="C42" s="8" t="s">
        <v>184</v>
      </c>
      <c r="D42" s="9" t="s">
        <v>527</v>
      </c>
      <c r="E42" s="3" t="s">
        <v>14</v>
      </c>
      <c r="F42" s="3" t="s">
        <v>14</v>
      </c>
      <c r="G42" s="4" t="s">
        <v>129</v>
      </c>
      <c r="H42" s="3" t="s">
        <v>14</v>
      </c>
      <c r="I42" s="3" t="s">
        <v>14</v>
      </c>
      <c r="J42" s="4" t="s">
        <v>129</v>
      </c>
      <c r="K42" s="3" t="s">
        <v>14</v>
      </c>
    </row>
    <row r="43" spans="1:11" ht="16.5" customHeight="1">
      <c r="A43" s="7" t="s">
        <v>180</v>
      </c>
      <c r="B43" s="8" t="s">
        <v>2</v>
      </c>
      <c r="C43" s="8" t="s">
        <v>185</v>
      </c>
      <c r="D43" s="9" t="s">
        <v>528</v>
      </c>
      <c r="E43" s="3" t="s">
        <v>14</v>
      </c>
      <c r="F43" s="3" t="s">
        <v>14</v>
      </c>
      <c r="G43" s="4" t="s">
        <v>129</v>
      </c>
      <c r="H43" s="3" t="s">
        <v>14</v>
      </c>
      <c r="I43" s="3" t="s">
        <v>14</v>
      </c>
      <c r="J43" s="4" t="s">
        <v>129</v>
      </c>
      <c r="K43" s="3" t="s">
        <v>14</v>
      </c>
    </row>
    <row r="44" spans="1:11" ht="16.5" customHeight="1">
      <c r="A44" s="7" t="s">
        <v>186</v>
      </c>
      <c r="B44" s="8" t="s">
        <v>2</v>
      </c>
      <c r="C44" s="8" t="s">
        <v>187</v>
      </c>
      <c r="D44" s="9" t="s">
        <v>529</v>
      </c>
      <c r="E44" s="3" t="s">
        <v>14</v>
      </c>
      <c r="F44" s="3" t="s">
        <v>14</v>
      </c>
      <c r="G44" s="3" t="s">
        <v>14</v>
      </c>
      <c r="H44" s="3" t="s">
        <v>14</v>
      </c>
      <c r="I44" s="3" t="s">
        <v>14</v>
      </c>
      <c r="J44" s="3" t="s">
        <v>14</v>
      </c>
      <c r="K44" s="3" t="s">
        <v>14</v>
      </c>
    </row>
    <row r="45" spans="1:11" ht="16.5" customHeight="1">
      <c r="A45" s="7" t="s">
        <v>188</v>
      </c>
      <c r="B45" s="8" t="s">
        <v>2</v>
      </c>
      <c r="C45" s="8" t="s">
        <v>189</v>
      </c>
      <c r="D45" s="9" t="s">
        <v>530</v>
      </c>
      <c r="E45" s="3" t="s">
        <v>14</v>
      </c>
      <c r="F45" s="3" t="s">
        <v>14</v>
      </c>
      <c r="G45" s="3" t="s">
        <v>14</v>
      </c>
      <c r="H45" s="4" t="s">
        <v>129</v>
      </c>
      <c r="I45" s="4" t="s">
        <v>129</v>
      </c>
      <c r="J45" s="4" t="s">
        <v>129</v>
      </c>
      <c r="K45" s="3" t="s">
        <v>14</v>
      </c>
    </row>
    <row r="46" spans="1:11" ht="16.5" customHeight="1">
      <c r="A46" s="7" t="s">
        <v>190</v>
      </c>
      <c r="B46" s="8" t="s">
        <v>2</v>
      </c>
      <c r="C46" s="8" t="s">
        <v>191</v>
      </c>
      <c r="D46" s="9" t="s">
        <v>531</v>
      </c>
      <c r="E46" s="3" t="s">
        <v>14</v>
      </c>
      <c r="F46" s="3" t="s">
        <v>14</v>
      </c>
      <c r="G46" s="3" t="s">
        <v>14</v>
      </c>
      <c r="H46" s="3" t="s">
        <v>14</v>
      </c>
      <c r="I46" s="3" t="s">
        <v>14</v>
      </c>
      <c r="J46" s="3" t="s">
        <v>14</v>
      </c>
      <c r="K46" s="3" t="s">
        <v>14</v>
      </c>
    </row>
    <row r="47" spans="1:11" ht="16.5" customHeight="1">
      <c r="A47" s="7" t="s">
        <v>192</v>
      </c>
      <c r="B47" s="8" t="s">
        <v>2</v>
      </c>
      <c r="C47" s="8" t="s">
        <v>193</v>
      </c>
      <c r="D47" s="9" t="s">
        <v>532</v>
      </c>
      <c r="E47" s="3" t="s">
        <v>14</v>
      </c>
      <c r="F47" s="3" t="s">
        <v>14</v>
      </c>
      <c r="G47" s="3" t="s">
        <v>14</v>
      </c>
      <c r="H47" s="3" t="s">
        <v>14</v>
      </c>
      <c r="I47" s="3" t="s">
        <v>14</v>
      </c>
      <c r="J47" s="3" t="s">
        <v>14</v>
      </c>
      <c r="K47" s="3" t="s">
        <v>14</v>
      </c>
    </row>
    <row r="48" spans="1:11" ht="16.5" customHeight="1">
      <c r="A48" s="7" t="s">
        <v>194</v>
      </c>
      <c r="B48" s="8" t="s">
        <v>2</v>
      </c>
      <c r="C48" s="8" t="s">
        <v>195</v>
      </c>
      <c r="D48" s="9" t="s">
        <v>533</v>
      </c>
      <c r="E48" s="3" t="s">
        <v>14</v>
      </c>
      <c r="F48" s="3" t="s">
        <v>14</v>
      </c>
      <c r="G48" s="3" t="s">
        <v>14</v>
      </c>
      <c r="H48" s="3" t="s">
        <v>14</v>
      </c>
      <c r="I48" s="3" t="s">
        <v>14</v>
      </c>
      <c r="J48" s="3" t="s">
        <v>14</v>
      </c>
      <c r="K48" s="3" t="s">
        <v>14</v>
      </c>
    </row>
    <row r="49" spans="1:11" ht="16.5" customHeight="1">
      <c r="A49" s="7" t="s">
        <v>196</v>
      </c>
      <c r="B49" s="8" t="s">
        <v>2</v>
      </c>
      <c r="C49" s="8" t="s">
        <v>197</v>
      </c>
      <c r="D49" s="9" t="s">
        <v>534</v>
      </c>
      <c r="E49" s="3" t="s">
        <v>14</v>
      </c>
      <c r="F49" s="3" t="s">
        <v>14</v>
      </c>
      <c r="G49" s="3" t="s">
        <v>14</v>
      </c>
      <c r="H49" s="3" t="s">
        <v>14</v>
      </c>
      <c r="I49" s="3" t="s">
        <v>14</v>
      </c>
      <c r="J49" s="3" t="s">
        <v>14</v>
      </c>
      <c r="K49" s="3" t="s">
        <v>14</v>
      </c>
    </row>
    <row r="50" spans="1:11" ht="16.5" customHeight="1">
      <c r="A50" s="7" t="s">
        <v>198</v>
      </c>
      <c r="B50" s="8" t="s">
        <v>2</v>
      </c>
      <c r="C50" s="8" t="s">
        <v>199</v>
      </c>
      <c r="D50" s="9" t="s">
        <v>535</v>
      </c>
      <c r="E50" s="3" t="s">
        <v>14</v>
      </c>
      <c r="F50" s="3" t="s">
        <v>14</v>
      </c>
      <c r="G50" s="3" t="s">
        <v>14</v>
      </c>
      <c r="H50" s="3" t="s">
        <v>14</v>
      </c>
      <c r="I50" s="3" t="s">
        <v>14</v>
      </c>
      <c r="J50" s="3" t="s">
        <v>14</v>
      </c>
      <c r="K50" s="3" t="s">
        <v>14</v>
      </c>
    </row>
    <row r="51" spans="1:11" ht="16.5" customHeight="1">
      <c r="A51" s="7" t="s">
        <v>200</v>
      </c>
      <c r="B51" s="8" t="s">
        <v>2</v>
      </c>
      <c r="C51" s="8" t="s">
        <v>201</v>
      </c>
      <c r="D51" s="9" t="s">
        <v>536</v>
      </c>
      <c r="E51" s="3" t="s">
        <v>14</v>
      </c>
      <c r="F51" s="3" t="s">
        <v>14</v>
      </c>
      <c r="G51" s="3" t="s">
        <v>14</v>
      </c>
      <c r="H51" s="3" t="s">
        <v>14</v>
      </c>
      <c r="I51" s="3" t="s">
        <v>14</v>
      </c>
      <c r="J51" s="3" t="s">
        <v>14</v>
      </c>
      <c r="K51" s="3" t="s">
        <v>14</v>
      </c>
    </row>
    <row r="52" spans="1:11" ht="16.5" customHeight="1">
      <c r="A52" s="7" t="s">
        <v>202</v>
      </c>
      <c r="B52" s="8" t="s">
        <v>2</v>
      </c>
      <c r="C52" s="8" t="s">
        <v>203</v>
      </c>
      <c r="D52" s="9" t="s">
        <v>537</v>
      </c>
      <c r="E52" s="3" t="s">
        <v>14</v>
      </c>
      <c r="F52" s="3" t="s">
        <v>14</v>
      </c>
      <c r="G52" s="3" t="s">
        <v>14</v>
      </c>
      <c r="H52" s="3" t="s">
        <v>14</v>
      </c>
      <c r="I52" s="3" t="s">
        <v>14</v>
      </c>
      <c r="J52" s="3" t="s">
        <v>14</v>
      </c>
      <c r="K52" s="3" t="s">
        <v>14</v>
      </c>
    </row>
    <row r="53" spans="1:11" ht="16.5" customHeight="1">
      <c r="A53" s="7" t="s">
        <v>204</v>
      </c>
      <c r="B53" s="8" t="s">
        <v>2</v>
      </c>
      <c r="C53" s="8" t="s">
        <v>205</v>
      </c>
      <c r="D53" s="9" t="s">
        <v>538</v>
      </c>
      <c r="E53" s="4" t="s">
        <v>129</v>
      </c>
      <c r="F53" s="4" t="s">
        <v>129</v>
      </c>
      <c r="G53" s="4" t="s">
        <v>129</v>
      </c>
      <c r="H53" s="3">
        <v>371395.72</v>
      </c>
      <c r="I53" s="3">
        <f aca="true" t="shared" si="4" ref="I53:I59">H53</f>
        <v>371395.72</v>
      </c>
      <c r="J53" s="3" t="s">
        <v>14</v>
      </c>
      <c r="K53" s="3" t="s">
        <v>14</v>
      </c>
    </row>
    <row r="54" spans="1:11" ht="16.5" customHeight="1">
      <c r="A54" s="7" t="s">
        <v>206</v>
      </c>
      <c r="B54" s="8" t="s">
        <v>2</v>
      </c>
      <c r="C54" s="8" t="s">
        <v>207</v>
      </c>
      <c r="D54" s="9" t="s">
        <v>539</v>
      </c>
      <c r="E54" s="4" t="s">
        <v>129</v>
      </c>
      <c r="F54" s="4" t="s">
        <v>129</v>
      </c>
      <c r="G54" s="4" t="s">
        <v>129</v>
      </c>
      <c r="H54" s="3" t="s">
        <v>14</v>
      </c>
      <c r="I54" s="3" t="str">
        <f t="shared" si="4"/>
        <v> </v>
      </c>
      <c r="J54" s="3" t="s">
        <v>14</v>
      </c>
      <c r="K54" s="3" t="s">
        <v>14</v>
      </c>
    </row>
    <row r="55" spans="1:11" ht="16.5" customHeight="1">
      <c r="A55" s="7" t="s">
        <v>208</v>
      </c>
      <c r="B55" s="8" t="s">
        <v>2</v>
      </c>
      <c r="C55" s="8" t="s">
        <v>209</v>
      </c>
      <c r="D55" s="9" t="s">
        <v>540</v>
      </c>
      <c r="E55" s="4" t="s">
        <v>129</v>
      </c>
      <c r="F55" s="4" t="s">
        <v>129</v>
      </c>
      <c r="G55" s="4" t="s">
        <v>129</v>
      </c>
      <c r="H55" s="3">
        <v>171826</v>
      </c>
      <c r="I55" s="3">
        <f t="shared" si="4"/>
        <v>171826</v>
      </c>
      <c r="J55" s="3" t="s">
        <v>14</v>
      </c>
      <c r="K55" s="3" t="s">
        <v>14</v>
      </c>
    </row>
    <row r="56" spans="1:11" ht="16.5" customHeight="1">
      <c r="A56" s="7" t="s">
        <v>210</v>
      </c>
      <c r="B56" s="8" t="s">
        <v>2</v>
      </c>
      <c r="C56" s="8" t="s">
        <v>211</v>
      </c>
      <c r="D56" s="9" t="s">
        <v>541</v>
      </c>
      <c r="E56" s="4" t="s">
        <v>129</v>
      </c>
      <c r="F56" s="4" t="s">
        <v>129</v>
      </c>
      <c r="G56" s="4" t="s">
        <v>129</v>
      </c>
      <c r="H56" s="3" t="s">
        <v>14</v>
      </c>
      <c r="I56" s="3" t="str">
        <f t="shared" si="4"/>
        <v> </v>
      </c>
      <c r="J56" s="3" t="s">
        <v>14</v>
      </c>
      <c r="K56" s="3" t="s">
        <v>14</v>
      </c>
    </row>
    <row r="57" spans="1:11" ht="16.5" customHeight="1">
      <c r="A57" s="7" t="s">
        <v>212</v>
      </c>
      <c r="B57" s="8" t="s">
        <v>2</v>
      </c>
      <c r="C57" s="8" t="s">
        <v>213</v>
      </c>
      <c r="D57" s="9" t="s">
        <v>542</v>
      </c>
      <c r="E57" s="4" t="s">
        <v>129</v>
      </c>
      <c r="F57" s="4" t="s">
        <v>129</v>
      </c>
      <c r="G57" s="4" t="s">
        <v>129</v>
      </c>
      <c r="H57" s="3" t="s">
        <v>14</v>
      </c>
      <c r="I57" s="3" t="str">
        <f t="shared" si="4"/>
        <v> </v>
      </c>
      <c r="J57" s="3" t="s">
        <v>14</v>
      </c>
      <c r="K57" s="3" t="s">
        <v>14</v>
      </c>
    </row>
    <row r="58" spans="1:11" ht="16.5" customHeight="1">
      <c r="A58" s="7" t="s">
        <v>214</v>
      </c>
      <c r="B58" s="8" t="s">
        <v>2</v>
      </c>
      <c r="C58" s="8" t="s">
        <v>215</v>
      </c>
      <c r="D58" s="9" t="s">
        <v>543</v>
      </c>
      <c r="E58" s="4" t="s">
        <v>129</v>
      </c>
      <c r="F58" s="4" t="s">
        <v>129</v>
      </c>
      <c r="G58" s="4" t="s">
        <v>129</v>
      </c>
      <c r="H58" s="3">
        <v>8177.2</v>
      </c>
      <c r="I58" s="3">
        <f t="shared" si="4"/>
        <v>8177.2</v>
      </c>
      <c r="J58" s="3" t="s">
        <v>14</v>
      </c>
      <c r="K58" s="3" t="s">
        <v>14</v>
      </c>
    </row>
    <row r="59" spans="1:11" ht="16.5" customHeight="1">
      <c r="A59" s="7" t="s">
        <v>216</v>
      </c>
      <c r="B59" s="8" t="s">
        <v>2</v>
      </c>
      <c r="C59" s="8" t="s">
        <v>217</v>
      </c>
      <c r="D59" s="9" t="s">
        <v>544</v>
      </c>
      <c r="E59" s="4" t="s">
        <v>129</v>
      </c>
      <c r="F59" s="4" t="s">
        <v>129</v>
      </c>
      <c r="G59" s="4" t="s">
        <v>129</v>
      </c>
      <c r="H59" s="3" t="s">
        <v>14</v>
      </c>
      <c r="I59" s="3" t="str">
        <f t="shared" si="4"/>
        <v> </v>
      </c>
      <c r="J59" s="3" t="s">
        <v>14</v>
      </c>
      <c r="K59" s="3" t="s">
        <v>14</v>
      </c>
    </row>
    <row r="60" spans="1:11" ht="15" customHeight="1">
      <c r="A60" s="7" t="s">
        <v>218</v>
      </c>
      <c r="B60" s="8" t="s">
        <v>2</v>
      </c>
      <c r="C60" s="8" t="s">
        <v>219</v>
      </c>
      <c r="D60" s="9" t="s">
        <v>2</v>
      </c>
      <c r="E60" s="3">
        <f>E61</f>
        <v>1167782.23</v>
      </c>
      <c r="F60" s="3">
        <f>F61</f>
        <v>1167782.23</v>
      </c>
      <c r="G60" s="3"/>
      <c r="H60" s="3">
        <f>H61</f>
        <v>1167782.23</v>
      </c>
      <c r="I60" s="3">
        <f>I61</f>
        <v>1167782.23</v>
      </c>
      <c r="J60" s="3" t="s">
        <v>14</v>
      </c>
      <c r="K60" s="3" t="s">
        <v>14</v>
      </c>
    </row>
    <row r="61" spans="1:11" ht="75.75" customHeight="1">
      <c r="A61" s="7" t="s">
        <v>220</v>
      </c>
      <c r="B61" s="8" t="s">
        <v>2</v>
      </c>
      <c r="C61" s="8" t="s">
        <v>221</v>
      </c>
      <c r="D61" s="9" t="s">
        <v>545</v>
      </c>
      <c r="E61" s="3">
        <f>E11+E17</f>
        <v>1167782.23</v>
      </c>
      <c r="F61" s="3">
        <f>F11+F17</f>
        <v>1167782.23</v>
      </c>
      <c r="G61" s="3"/>
      <c r="H61" s="3">
        <f>H11+H17</f>
        <v>1167782.23</v>
      </c>
      <c r="I61" s="3">
        <f>I11+I17</f>
        <v>1167782.23</v>
      </c>
      <c r="J61" s="3" t="s">
        <v>14</v>
      </c>
      <c r="K61" s="3" t="s">
        <v>14</v>
      </c>
    </row>
    <row r="62" spans="1:11" ht="16.5" customHeight="1">
      <c r="A62" s="7" t="s">
        <v>222</v>
      </c>
      <c r="B62" s="8" t="s">
        <v>2</v>
      </c>
      <c r="C62" s="8" t="s">
        <v>223</v>
      </c>
      <c r="D62" s="9" t="s">
        <v>546</v>
      </c>
      <c r="E62" s="3"/>
      <c r="F62" s="3"/>
      <c r="G62" s="3"/>
      <c r="H62" s="3"/>
      <c r="I62" s="3"/>
      <c r="J62" s="3" t="s">
        <v>14</v>
      </c>
      <c r="K62" s="3" t="s">
        <v>14</v>
      </c>
    </row>
    <row r="63" spans="1:11" ht="16.5" customHeight="1">
      <c r="A63" s="7" t="s">
        <v>224</v>
      </c>
      <c r="B63" s="8" t="s">
        <v>2</v>
      </c>
      <c r="C63" s="8" t="s">
        <v>225</v>
      </c>
      <c r="D63" s="9" t="s">
        <v>2</v>
      </c>
      <c r="E63" s="3">
        <f>E64</f>
        <v>339186.02</v>
      </c>
      <c r="F63" s="3" t="str">
        <f>F64</f>
        <v> </v>
      </c>
      <c r="G63" s="3" t="str">
        <f>G64</f>
        <v> </v>
      </c>
      <c r="H63" s="3">
        <f>H64</f>
        <v>339186.02</v>
      </c>
      <c r="I63" s="3">
        <f>I64</f>
        <v>0</v>
      </c>
      <c r="J63" s="3" t="s">
        <v>14</v>
      </c>
      <c r="K63" s="3" t="s">
        <v>14</v>
      </c>
    </row>
    <row r="64" spans="1:11" ht="58.5" customHeight="1">
      <c r="A64" s="7" t="s">
        <v>226</v>
      </c>
      <c r="B64" s="8" t="s">
        <v>2</v>
      </c>
      <c r="C64" s="8" t="s">
        <v>227</v>
      </c>
      <c r="D64" s="9" t="s">
        <v>547</v>
      </c>
      <c r="E64" s="3">
        <f>отчет!D89</f>
        <v>339186.02</v>
      </c>
      <c r="F64" s="3" t="s">
        <v>14</v>
      </c>
      <c r="G64" s="3" t="s">
        <v>14</v>
      </c>
      <c r="H64" s="3">
        <f>отчет!G89</f>
        <v>339186.02</v>
      </c>
      <c r="I64" s="3">
        <f>I65</f>
        <v>0</v>
      </c>
      <c r="J64" s="3" t="s">
        <v>14</v>
      </c>
      <c r="K64" s="3" t="s">
        <v>14</v>
      </c>
    </row>
    <row r="65" spans="1:11" ht="16.5" customHeight="1">
      <c r="A65" s="7" t="s">
        <v>228</v>
      </c>
      <c r="B65" s="8" t="s">
        <v>2</v>
      </c>
      <c r="C65" s="8" t="s">
        <v>229</v>
      </c>
      <c r="D65" s="9" t="s">
        <v>548</v>
      </c>
      <c r="E65" s="3" t="s">
        <v>14</v>
      </c>
      <c r="F65" s="3" t="s">
        <v>14</v>
      </c>
      <c r="G65" s="3" t="s">
        <v>14</v>
      </c>
      <c r="H65" s="3"/>
      <c r="I65" s="3"/>
      <c r="J65" s="3" t="s">
        <v>14</v>
      </c>
      <c r="K65" s="3" t="s">
        <v>14</v>
      </c>
    </row>
    <row r="66" spans="1:11" ht="48" customHeight="1">
      <c r="A66" s="7" t="s">
        <v>230</v>
      </c>
      <c r="B66" s="8" t="s">
        <v>2</v>
      </c>
      <c r="C66" s="8" t="s">
        <v>231</v>
      </c>
      <c r="D66" s="9" t="s">
        <v>2</v>
      </c>
      <c r="E66" s="3">
        <f>E67</f>
        <v>90321.33</v>
      </c>
      <c r="F66" s="3">
        <f>F67</f>
        <v>90321.33</v>
      </c>
      <c r="G66" s="3" t="str">
        <f>G67</f>
        <v> </v>
      </c>
      <c r="H66" s="3">
        <f>H67</f>
        <v>90321.33</v>
      </c>
      <c r="I66" s="3">
        <f>I67</f>
        <v>90321.33</v>
      </c>
      <c r="J66" s="3" t="s">
        <v>14</v>
      </c>
      <c r="K66" s="3" t="s">
        <v>14</v>
      </c>
    </row>
    <row r="67" spans="1:11" ht="75.75" customHeight="1">
      <c r="A67" s="7" t="s">
        <v>232</v>
      </c>
      <c r="B67" s="8" t="s">
        <v>2</v>
      </c>
      <c r="C67" s="8" t="s">
        <v>233</v>
      </c>
      <c r="D67" s="9" t="s">
        <v>549</v>
      </c>
      <c r="E67" s="3">
        <f>отчет!D149+отчет!D140+отчет!D80+отчет!D79</f>
        <v>90321.33</v>
      </c>
      <c r="F67" s="3">
        <f>E67</f>
        <v>90321.33</v>
      </c>
      <c r="G67" s="3" t="s">
        <v>14</v>
      </c>
      <c r="H67" s="3">
        <v>90321.33</v>
      </c>
      <c r="I67" s="3">
        <f>H67</f>
        <v>90321.33</v>
      </c>
      <c r="J67" s="3" t="s">
        <v>14</v>
      </c>
      <c r="K67" s="3" t="s">
        <v>14</v>
      </c>
    </row>
    <row r="68" spans="1:11" ht="16.5" customHeight="1">
      <c r="A68" s="7" t="s">
        <v>234</v>
      </c>
      <c r="B68" s="8" t="s">
        <v>2</v>
      </c>
      <c r="C68" s="8" t="s">
        <v>235</v>
      </c>
      <c r="D68" s="9" t="s">
        <v>550</v>
      </c>
      <c r="E68" s="3" t="s">
        <v>14</v>
      </c>
      <c r="F68" s="3" t="s">
        <v>14</v>
      </c>
      <c r="G68" s="3" t="s">
        <v>14</v>
      </c>
      <c r="H68" s="3" t="s">
        <v>14</v>
      </c>
      <c r="I68" s="3" t="s">
        <v>14</v>
      </c>
      <c r="J68" s="3" t="s">
        <v>14</v>
      </c>
      <c r="K68" s="3" t="s">
        <v>14</v>
      </c>
    </row>
    <row r="69" spans="1:11" ht="16.5" customHeight="1">
      <c r="A69" s="7" t="s">
        <v>236</v>
      </c>
      <c r="B69" s="8" t="s">
        <v>2</v>
      </c>
      <c r="C69" s="8" t="s">
        <v>237</v>
      </c>
      <c r="D69" s="9" t="s">
        <v>2</v>
      </c>
      <c r="E69" s="3" t="s">
        <v>14</v>
      </c>
      <c r="F69" s="3" t="s">
        <v>14</v>
      </c>
      <c r="G69" s="3" t="s">
        <v>14</v>
      </c>
      <c r="H69" s="3" t="s">
        <v>14</v>
      </c>
      <c r="I69" s="3" t="s">
        <v>14</v>
      </c>
      <c r="J69" s="3" t="s">
        <v>14</v>
      </c>
      <c r="K69" s="3" t="s">
        <v>14</v>
      </c>
    </row>
    <row r="70" spans="1:11" ht="16.5" customHeight="1">
      <c r="A70" s="7" t="s">
        <v>238</v>
      </c>
      <c r="B70" s="8" t="s">
        <v>2</v>
      </c>
      <c r="C70" s="8" t="s">
        <v>239</v>
      </c>
      <c r="D70" s="9" t="s">
        <v>551</v>
      </c>
      <c r="E70" s="3" t="s">
        <v>14</v>
      </c>
      <c r="F70" s="3" t="s">
        <v>14</v>
      </c>
      <c r="G70" s="3" t="s">
        <v>14</v>
      </c>
      <c r="H70" s="3" t="s">
        <v>14</v>
      </c>
      <c r="I70" s="3" t="s">
        <v>14</v>
      </c>
      <c r="J70" s="3" t="s">
        <v>14</v>
      </c>
      <c r="K70" s="3" t="s">
        <v>14</v>
      </c>
    </row>
    <row r="71" spans="1:11" ht="16.5" customHeight="1">
      <c r="A71" s="7" t="s">
        <v>240</v>
      </c>
      <c r="B71" s="8" t="s">
        <v>2</v>
      </c>
      <c r="C71" s="8" t="s">
        <v>241</v>
      </c>
      <c r="D71" s="9" t="s">
        <v>552</v>
      </c>
      <c r="E71" s="3" t="s">
        <v>14</v>
      </c>
      <c r="F71" s="3" t="s">
        <v>14</v>
      </c>
      <c r="G71" s="3" t="s">
        <v>14</v>
      </c>
      <c r="H71" s="3" t="s">
        <v>14</v>
      </c>
      <c r="I71" s="3" t="s">
        <v>14</v>
      </c>
      <c r="J71" s="3" t="s">
        <v>14</v>
      </c>
      <c r="K71" s="3" t="s">
        <v>14</v>
      </c>
    </row>
    <row r="72" spans="1:11" ht="16.5" customHeight="1">
      <c r="A72" s="7" t="s">
        <v>242</v>
      </c>
      <c r="B72" s="8" t="s">
        <v>2</v>
      </c>
      <c r="C72" s="8" t="s">
        <v>243</v>
      </c>
      <c r="D72" s="9" t="s">
        <v>553</v>
      </c>
      <c r="E72" s="3" t="s">
        <v>14</v>
      </c>
      <c r="F72" s="3" t="s">
        <v>14</v>
      </c>
      <c r="G72" s="3" t="s">
        <v>14</v>
      </c>
      <c r="H72" s="4" t="s">
        <v>129</v>
      </c>
      <c r="I72" s="4" t="s">
        <v>129</v>
      </c>
      <c r="J72" s="4" t="s">
        <v>129</v>
      </c>
      <c r="K72" s="3" t="s">
        <v>14</v>
      </c>
    </row>
    <row r="73" spans="1:11" ht="16.5" customHeight="1">
      <c r="A73" s="7" t="s">
        <v>244</v>
      </c>
      <c r="B73" s="8" t="s">
        <v>2</v>
      </c>
      <c r="C73" s="8" t="s">
        <v>245</v>
      </c>
      <c r="D73" s="9" t="s">
        <v>554</v>
      </c>
      <c r="E73" s="3" t="s">
        <v>14</v>
      </c>
      <c r="F73" s="3" t="s">
        <v>14</v>
      </c>
      <c r="G73" s="3" t="s">
        <v>14</v>
      </c>
      <c r="H73" s="4" t="s">
        <v>129</v>
      </c>
      <c r="I73" s="4" t="s">
        <v>129</v>
      </c>
      <c r="J73" s="4" t="s">
        <v>129</v>
      </c>
      <c r="K73" s="3" t="s">
        <v>14</v>
      </c>
    </row>
    <row r="74" spans="1:11" ht="16.5" customHeight="1">
      <c r="A74" s="7" t="s">
        <v>246</v>
      </c>
      <c r="B74" s="8" t="s">
        <v>2</v>
      </c>
      <c r="C74" s="8" t="s">
        <v>247</v>
      </c>
      <c r="D74" s="9" t="s">
        <v>555</v>
      </c>
      <c r="E74" s="3" t="s">
        <v>14</v>
      </c>
      <c r="F74" s="3" t="s">
        <v>14</v>
      </c>
      <c r="G74" s="3" t="s">
        <v>14</v>
      </c>
      <c r="H74" s="4" t="s">
        <v>129</v>
      </c>
      <c r="I74" s="4" t="s">
        <v>129</v>
      </c>
      <c r="J74" s="4" t="s">
        <v>129</v>
      </c>
      <c r="K74" s="3" t="s">
        <v>14</v>
      </c>
    </row>
    <row r="75" spans="1:11" ht="16.5" customHeight="1">
      <c r="A75" s="7" t="s">
        <v>244</v>
      </c>
      <c r="B75" s="8" t="s">
        <v>2</v>
      </c>
      <c r="C75" s="8" t="s">
        <v>248</v>
      </c>
      <c r="D75" s="9" t="s">
        <v>556</v>
      </c>
      <c r="E75" s="3" t="s">
        <v>14</v>
      </c>
      <c r="F75" s="3" t="s">
        <v>14</v>
      </c>
      <c r="G75" s="3" t="s">
        <v>14</v>
      </c>
      <c r="H75" s="4" t="s">
        <v>129</v>
      </c>
      <c r="I75" s="4" t="s">
        <v>129</v>
      </c>
      <c r="J75" s="4" t="s">
        <v>129</v>
      </c>
      <c r="K75" s="3" t="s">
        <v>14</v>
      </c>
    </row>
    <row r="76" spans="1:11" ht="16.5" customHeight="1">
      <c r="A76" s="7" t="s">
        <v>249</v>
      </c>
      <c r="B76" s="8" t="s">
        <v>2</v>
      </c>
      <c r="C76" s="8" t="s">
        <v>250</v>
      </c>
      <c r="D76" s="9" t="s">
        <v>557</v>
      </c>
      <c r="E76" s="3" t="s">
        <v>14</v>
      </c>
      <c r="F76" s="3" t="s">
        <v>14</v>
      </c>
      <c r="G76" s="3" t="s">
        <v>14</v>
      </c>
      <c r="H76" s="4" t="s">
        <v>129</v>
      </c>
      <c r="I76" s="4" t="s">
        <v>129</v>
      </c>
      <c r="J76" s="4" t="s">
        <v>129</v>
      </c>
      <c r="K76" s="3" t="s">
        <v>14</v>
      </c>
    </row>
    <row r="77" spans="1:11" ht="16.5" customHeight="1">
      <c r="A77" s="7" t="s">
        <v>244</v>
      </c>
      <c r="B77" s="8" t="s">
        <v>2</v>
      </c>
      <c r="C77" s="8" t="s">
        <v>251</v>
      </c>
      <c r="D77" s="9" t="s">
        <v>558</v>
      </c>
      <c r="E77" s="3" t="s">
        <v>14</v>
      </c>
      <c r="F77" s="3" t="s">
        <v>14</v>
      </c>
      <c r="G77" s="3" t="s">
        <v>14</v>
      </c>
      <c r="H77" s="4" t="s">
        <v>129</v>
      </c>
      <c r="I77" s="4" t="s">
        <v>129</v>
      </c>
      <c r="J77" s="4" t="s">
        <v>129</v>
      </c>
      <c r="K77" s="3" t="s">
        <v>14</v>
      </c>
    </row>
    <row r="78" spans="1:11" ht="16.5" customHeight="1">
      <c r="A78" s="7" t="s">
        <v>252</v>
      </c>
      <c r="B78" s="8" t="s">
        <v>2</v>
      </c>
      <c r="C78" s="8" t="s">
        <v>253</v>
      </c>
      <c r="D78" s="9" t="s">
        <v>559</v>
      </c>
      <c r="E78" s="3" t="s">
        <v>14</v>
      </c>
      <c r="F78" s="3" t="s">
        <v>14</v>
      </c>
      <c r="G78" s="3" t="s">
        <v>14</v>
      </c>
      <c r="H78" s="4" t="s">
        <v>129</v>
      </c>
      <c r="I78" s="4" t="s">
        <v>129</v>
      </c>
      <c r="J78" s="4" t="s">
        <v>129</v>
      </c>
      <c r="K78" s="3" t="s">
        <v>14</v>
      </c>
    </row>
    <row r="79" spans="1:11" ht="16.5" customHeight="1">
      <c r="A79" s="7" t="s">
        <v>254</v>
      </c>
      <c r="B79" s="8" t="s">
        <v>2</v>
      </c>
      <c r="C79" s="8" t="s">
        <v>255</v>
      </c>
      <c r="D79" s="9" t="s">
        <v>560</v>
      </c>
      <c r="E79" s="3" t="s">
        <v>14</v>
      </c>
      <c r="F79" s="3" t="s">
        <v>14</v>
      </c>
      <c r="G79" s="3" t="s">
        <v>14</v>
      </c>
      <c r="H79" s="4" t="s">
        <v>129</v>
      </c>
      <c r="I79" s="4" t="s">
        <v>129</v>
      </c>
      <c r="J79" s="4" t="s">
        <v>129</v>
      </c>
      <c r="K79" s="3" t="s">
        <v>14</v>
      </c>
    </row>
    <row r="80" spans="1:11" ht="16.5" customHeight="1">
      <c r="A80" s="7" t="s">
        <v>256</v>
      </c>
      <c r="B80" s="8" t="s">
        <v>2</v>
      </c>
      <c r="C80" s="8" t="s">
        <v>257</v>
      </c>
      <c r="D80" s="9" t="s">
        <v>561</v>
      </c>
      <c r="E80" s="3" t="s">
        <v>14</v>
      </c>
      <c r="F80" s="3" t="s">
        <v>14</v>
      </c>
      <c r="G80" s="3" t="s">
        <v>14</v>
      </c>
      <c r="H80" s="4" t="s">
        <v>129</v>
      </c>
      <c r="I80" s="4" t="s">
        <v>129</v>
      </c>
      <c r="J80" s="4" t="s">
        <v>129</v>
      </c>
      <c r="K80" s="3" t="s">
        <v>14</v>
      </c>
    </row>
    <row r="81" spans="1:11" ht="16.5" customHeight="1">
      <c r="A81" s="7" t="s">
        <v>254</v>
      </c>
      <c r="B81" s="8" t="s">
        <v>2</v>
      </c>
      <c r="C81" s="8" t="s">
        <v>258</v>
      </c>
      <c r="D81" s="9" t="s">
        <v>562</v>
      </c>
      <c r="E81" s="3" t="s">
        <v>14</v>
      </c>
      <c r="F81" s="3" t="s">
        <v>14</v>
      </c>
      <c r="G81" s="3" t="s">
        <v>14</v>
      </c>
      <c r="H81" s="4" t="s">
        <v>129</v>
      </c>
      <c r="I81" s="4" t="s">
        <v>129</v>
      </c>
      <c r="J81" s="4" t="s">
        <v>129</v>
      </c>
      <c r="K81" s="3" t="s">
        <v>14</v>
      </c>
    </row>
    <row r="82" spans="1:11" ht="16.5" customHeight="1">
      <c r="A82" s="7" t="s">
        <v>259</v>
      </c>
      <c r="B82" s="8" t="s">
        <v>2</v>
      </c>
      <c r="C82" s="8" t="s">
        <v>260</v>
      </c>
      <c r="D82" s="9" t="s">
        <v>563</v>
      </c>
      <c r="E82" s="3" t="s">
        <v>14</v>
      </c>
      <c r="F82" s="3" t="s">
        <v>14</v>
      </c>
      <c r="G82" s="3" t="s">
        <v>14</v>
      </c>
      <c r="H82" s="4" t="s">
        <v>129</v>
      </c>
      <c r="I82" s="4" t="s">
        <v>129</v>
      </c>
      <c r="J82" s="4" t="s">
        <v>129</v>
      </c>
      <c r="K82" s="3" t="s">
        <v>14</v>
      </c>
    </row>
    <row r="83" spans="1:11" ht="16.5" customHeight="1">
      <c r="A83" s="7" t="s">
        <v>244</v>
      </c>
      <c r="B83" s="8" t="s">
        <v>2</v>
      </c>
      <c r="C83" s="8" t="s">
        <v>261</v>
      </c>
      <c r="D83" s="9" t="s">
        <v>564</v>
      </c>
      <c r="E83" s="3" t="s">
        <v>14</v>
      </c>
      <c r="F83" s="3" t="s">
        <v>14</v>
      </c>
      <c r="G83" s="3" t="s">
        <v>14</v>
      </c>
      <c r="H83" s="4" t="s">
        <v>129</v>
      </c>
      <c r="I83" s="4" t="s">
        <v>129</v>
      </c>
      <c r="J83" s="4" t="s">
        <v>129</v>
      </c>
      <c r="K83" s="3" t="s">
        <v>14</v>
      </c>
    </row>
    <row r="84" spans="1:11" ht="16.5" customHeight="1">
      <c r="A84" s="7" t="s">
        <v>262</v>
      </c>
      <c r="B84" s="8" t="s">
        <v>2</v>
      </c>
      <c r="C84" s="8" t="s">
        <v>263</v>
      </c>
      <c r="D84" s="9" t="s">
        <v>565</v>
      </c>
      <c r="E84" s="3" t="s">
        <v>14</v>
      </c>
      <c r="F84" s="3" t="s">
        <v>14</v>
      </c>
      <c r="G84" s="3" t="s">
        <v>14</v>
      </c>
      <c r="H84" s="4" t="s">
        <v>129</v>
      </c>
      <c r="I84" s="4" t="s">
        <v>129</v>
      </c>
      <c r="J84" s="4" t="s">
        <v>129</v>
      </c>
      <c r="K84" s="3" t="s">
        <v>14</v>
      </c>
    </row>
    <row r="85" spans="1:11" ht="16.5" customHeight="1">
      <c r="A85" s="7" t="s">
        <v>244</v>
      </c>
      <c r="B85" s="8" t="s">
        <v>2</v>
      </c>
      <c r="C85" s="8" t="s">
        <v>264</v>
      </c>
      <c r="D85" s="9" t="s">
        <v>566</v>
      </c>
      <c r="E85" s="3" t="s">
        <v>14</v>
      </c>
      <c r="F85" s="3" t="s">
        <v>14</v>
      </c>
      <c r="G85" s="3" t="s">
        <v>14</v>
      </c>
      <c r="H85" s="4" t="s">
        <v>129</v>
      </c>
      <c r="I85" s="4" t="s">
        <v>129</v>
      </c>
      <c r="J85" s="4" t="s">
        <v>129</v>
      </c>
      <c r="K85" s="3" t="s">
        <v>14</v>
      </c>
    </row>
    <row r="86" spans="1:11" ht="16.5" customHeight="1">
      <c r="A86" s="7" t="s">
        <v>265</v>
      </c>
      <c r="B86" s="8" t="s">
        <v>2</v>
      </c>
      <c r="C86" s="8" t="s">
        <v>266</v>
      </c>
      <c r="D86" s="9" t="s">
        <v>567</v>
      </c>
      <c r="E86" s="3" t="s">
        <v>14</v>
      </c>
      <c r="F86" s="3" t="s">
        <v>14</v>
      </c>
      <c r="G86" s="3" t="s">
        <v>14</v>
      </c>
      <c r="H86" s="4" t="s">
        <v>129</v>
      </c>
      <c r="I86" s="4" t="s">
        <v>129</v>
      </c>
      <c r="J86" s="4" t="s">
        <v>129</v>
      </c>
      <c r="K86" s="3" t="s">
        <v>14</v>
      </c>
    </row>
    <row r="87" spans="1:11" ht="16.5" customHeight="1">
      <c r="A87" s="7" t="s">
        <v>244</v>
      </c>
      <c r="B87" s="8" t="s">
        <v>2</v>
      </c>
      <c r="C87" s="8" t="s">
        <v>267</v>
      </c>
      <c r="D87" s="9" t="s">
        <v>568</v>
      </c>
      <c r="E87" s="3" t="s">
        <v>14</v>
      </c>
      <c r="F87" s="3" t="s">
        <v>14</v>
      </c>
      <c r="G87" s="3" t="s">
        <v>14</v>
      </c>
      <c r="H87" s="4" t="s">
        <v>129</v>
      </c>
      <c r="I87" s="4" t="s">
        <v>129</v>
      </c>
      <c r="J87" s="4" t="s">
        <v>129</v>
      </c>
      <c r="K87" s="3" t="s">
        <v>14</v>
      </c>
    </row>
    <row r="88" spans="1:11" ht="16.5" customHeight="1">
      <c r="A88" s="7" t="s">
        <v>268</v>
      </c>
      <c r="B88" s="8" t="s">
        <v>2</v>
      </c>
      <c r="C88" s="8" t="s">
        <v>2</v>
      </c>
      <c r="D88" s="9" t="s">
        <v>2</v>
      </c>
      <c r="E88" s="3" t="s">
        <v>14</v>
      </c>
      <c r="F88" s="3" t="s">
        <v>14</v>
      </c>
      <c r="G88" s="3" t="s">
        <v>14</v>
      </c>
      <c r="H88" s="3" t="s">
        <v>14</v>
      </c>
      <c r="I88" s="3" t="s">
        <v>14</v>
      </c>
      <c r="J88" s="3" t="s">
        <v>14</v>
      </c>
      <c r="K88" s="3" t="s">
        <v>14</v>
      </c>
    </row>
    <row r="89" spans="1:11" ht="16.5" customHeight="1">
      <c r="A89" s="7" t="s">
        <v>269</v>
      </c>
      <c r="B89" s="8" t="s">
        <v>2</v>
      </c>
      <c r="C89" s="8" t="s">
        <v>270</v>
      </c>
      <c r="D89" s="9" t="s">
        <v>2</v>
      </c>
      <c r="E89" s="3" t="s">
        <v>14</v>
      </c>
      <c r="F89" s="3" t="s">
        <v>14</v>
      </c>
      <c r="G89" s="3" t="s">
        <v>14</v>
      </c>
      <c r="H89" s="3">
        <f>отчет!G167</f>
        <v>442919.72</v>
      </c>
      <c r="I89" s="3">
        <f>H89-J89</f>
        <v>442919.72</v>
      </c>
      <c r="J89" s="3">
        <f>отчет!G51-справочная!J7</f>
        <v>0</v>
      </c>
      <c r="K89" s="3"/>
    </row>
    <row r="90" spans="1:11" ht="16.5" customHeight="1">
      <c r="A90" s="7" t="s">
        <v>271</v>
      </c>
      <c r="B90" s="8" t="s">
        <v>2</v>
      </c>
      <c r="C90" s="7" t="s">
        <v>272</v>
      </c>
      <c r="D90" s="9" t="s">
        <v>569</v>
      </c>
      <c r="E90" s="4" t="s">
        <v>129</v>
      </c>
      <c r="F90" s="4" t="s">
        <v>129</v>
      </c>
      <c r="G90" s="4" t="s">
        <v>129</v>
      </c>
      <c r="H90" s="3">
        <f>J89</f>
        <v>0</v>
      </c>
      <c r="I90" s="4" t="s">
        <v>129</v>
      </c>
      <c r="J90" s="3" t="s">
        <v>14</v>
      </c>
      <c r="K90" s="3"/>
    </row>
    <row r="91" spans="1:11" ht="16.5" customHeight="1">
      <c r="A91" s="7" t="s">
        <v>273</v>
      </c>
      <c r="B91" s="8" t="s">
        <v>2</v>
      </c>
      <c r="C91" s="7" t="s">
        <v>274</v>
      </c>
      <c r="D91" s="9" t="s">
        <v>570</v>
      </c>
      <c r="E91" s="4" t="s">
        <v>129</v>
      </c>
      <c r="F91" s="4" t="s">
        <v>129</v>
      </c>
      <c r="G91" s="4" t="s">
        <v>129</v>
      </c>
      <c r="H91" s="3">
        <f>отчет!G52+отчет!G53-отчет!G112-отчет!G138</f>
        <v>0</v>
      </c>
      <c r="I91" s="3" t="s">
        <v>14</v>
      </c>
      <c r="J91" s="4" t="s">
        <v>129</v>
      </c>
      <c r="K91" s="3" t="s">
        <v>14</v>
      </c>
    </row>
    <row r="92" spans="1:11" ht="16.5" customHeight="1">
      <c r="A92" s="7" t="s">
        <v>275</v>
      </c>
      <c r="B92" s="8" t="s">
        <v>2</v>
      </c>
      <c r="C92" s="7" t="s">
        <v>276</v>
      </c>
      <c r="D92" s="9" t="s">
        <v>571</v>
      </c>
      <c r="E92" s="4" t="s">
        <v>129</v>
      </c>
      <c r="F92" s="4" t="s">
        <v>129</v>
      </c>
      <c r="G92" s="4" t="s">
        <v>129</v>
      </c>
      <c r="H92" s="3">
        <f>H89-H90-H91</f>
        <v>442919.72</v>
      </c>
      <c r="I92" s="3" t="s">
        <v>14</v>
      </c>
      <c r="J92" s="4" t="s">
        <v>129</v>
      </c>
      <c r="K92" s="3" t="s">
        <v>14</v>
      </c>
    </row>
    <row r="93" spans="1:11" ht="16.5" customHeight="1">
      <c r="A93" s="7" t="s">
        <v>277</v>
      </c>
      <c r="B93" s="8" t="s">
        <v>2</v>
      </c>
      <c r="C93" s="7" t="s">
        <v>278</v>
      </c>
      <c r="D93" s="9" t="s">
        <v>572</v>
      </c>
      <c r="E93" s="4" t="s">
        <v>129</v>
      </c>
      <c r="F93" s="4" t="s">
        <v>129</v>
      </c>
      <c r="G93" s="4" t="s">
        <v>129</v>
      </c>
      <c r="H93" s="3" t="s">
        <v>14</v>
      </c>
      <c r="I93" s="3" t="s">
        <v>14</v>
      </c>
      <c r="J93" s="4" t="s">
        <v>129</v>
      </c>
      <c r="K93" s="3" t="s">
        <v>14</v>
      </c>
    </row>
    <row r="94" spans="1:11" ht="16.5" customHeight="1">
      <c r="A94" s="7" t="s">
        <v>279</v>
      </c>
      <c r="B94" s="8" t="s">
        <v>2</v>
      </c>
      <c r="C94" s="8" t="s">
        <v>2</v>
      </c>
      <c r="D94" s="9" t="s">
        <v>2</v>
      </c>
      <c r="E94" s="3" t="s">
        <v>14</v>
      </c>
      <c r="F94" s="3" t="s">
        <v>14</v>
      </c>
      <c r="G94" s="3" t="s">
        <v>14</v>
      </c>
      <c r="H94" s="3" t="s">
        <v>14</v>
      </c>
      <c r="I94" s="3" t="s">
        <v>14</v>
      </c>
      <c r="J94" s="3" t="s">
        <v>14</v>
      </c>
      <c r="K94" s="3" t="s">
        <v>14</v>
      </c>
    </row>
    <row r="95" spans="1:11" ht="16.5" customHeight="1">
      <c r="A95" s="7" t="s">
        <v>280</v>
      </c>
      <c r="B95" s="8" t="s">
        <v>2</v>
      </c>
      <c r="C95" s="8" t="s">
        <v>281</v>
      </c>
      <c r="D95" s="9" t="s">
        <v>2</v>
      </c>
      <c r="E95" s="4" t="s">
        <v>129</v>
      </c>
      <c r="F95" s="4" t="s">
        <v>129</v>
      </c>
      <c r="G95" s="4" t="s">
        <v>129</v>
      </c>
      <c r="H95" s="3" t="s">
        <v>14</v>
      </c>
      <c r="I95" s="3" t="s">
        <v>14</v>
      </c>
      <c r="J95" s="4" t="s">
        <v>129</v>
      </c>
      <c r="K95" s="3" t="s">
        <v>14</v>
      </c>
    </row>
    <row r="96" spans="1:11" ht="16.5" customHeight="1">
      <c r="A96" s="7" t="s">
        <v>282</v>
      </c>
      <c r="B96" s="8" t="s">
        <v>2</v>
      </c>
      <c r="C96" s="8" t="s">
        <v>2</v>
      </c>
      <c r="D96" s="9" t="s">
        <v>2</v>
      </c>
      <c r="E96" s="3" t="s">
        <v>14</v>
      </c>
      <c r="F96" s="3" t="s">
        <v>14</v>
      </c>
      <c r="G96" s="3" t="s">
        <v>14</v>
      </c>
      <c r="H96" s="3" t="s">
        <v>14</v>
      </c>
      <c r="I96" s="3" t="s">
        <v>14</v>
      </c>
      <c r="J96" s="3" t="s">
        <v>14</v>
      </c>
      <c r="K96" s="3" t="s">
        <v>14</v>
      </c>
    </row>
    <row r="97" spans="1:11" ht="16.5" customHeight="1">
      <c r="A97" s="7" t="s">
        <v>283</v>
      </c>
      <c r="B97" s="8" t="s">
        <v>2</v>
      </c>
      <c r="C97" s="8" t="s">
        <v>284</v>
      </c>
      <c r="D97" s="9" t="s">
        <v>573</v>
      </c>
      <c r="E97" s="4" t="s">
        <v>129</v>
      </c>
      <c r="F97" s="4" t="s">
        <v>129</v>
      </c>
      <c r="G97" s="4" t="s">
        <v>129</v>
      </c>
      <c r="H97" s="3" t="s">
        <v>14</v>
      </c>
      <c r="I97" s="3" t="s">
        <v>14</v>
      </c>
      <c r="J97" s="4" t="s">
        <v>129</v>
      </c>
      <c r="K97" s="3" t="s">
        <v>14</v>
      </c>
    </row>
    <row r="98" spans="1:11" ht="16.5" customHeight="1">
      <c r="A98" s="7" t="s">
        <v>285</v>
      </c>
      <c r="B98" s="8" t="s">
        <v>2</v>
      </c>
      <c r="C98" s="8" t="s">
        <v>286</v>
      </c>
      <c r="D98" s="9" t="s">
        <v>2</v>
      </c>
      <c r="E98" s="4" t="s">
        <v>129</v>
      </c>
      <c r="F98" s="4" t="s">
        <v>129</v>
      </c>
      <c r="G98" s="4" t="s">
        <v>129</v>
      </c>
      <c r="H98" s="3" t="s">
        <v>14</v>
      </c>
      <c r="I98" s="3" t="s">
        <v>14</v>
      </c>
      <c r="J98" s="4" t="s">
        <v>129</v>
      </c>
      <c r="K98" s="3" t="s">
        <v>14</v>
      </c>
    </row>
    <row r="99" spans="1:11" ht="16.5" customHeight="1">
      <c r="A99" s="7" t="s">
        <v>287</v>
      </c>
      <c r="B99" s="8" t="s">
        <v>2</v>
      </c>
      <c r="C99" s="8" t="s">
        <v>288</v>
      </c>
      <c r="D99" s="9" t="s">
        <v>574</v>
      </c>
      <c r="E99" s="4" t="s">
        <v>129</v>
      </c>
      <c r="F99" s="4" t="s">
        <v>129</v>
      </c>
      <c r="G99" s="4" t="s">
        <v>129</v>
      </c>
      <c r="H99" s="3" t="s">
        <v>14</v>
      </c>
      <c r="I99" s="3" t="s">
        <v>14</v>
      </c>
      <c r="J99" s="4" t="s">
        <v>129</v>
      </c>
      <c r="K99" s="3" t="s">
        <v>14</v>
      </c>
    </row>
    <row r="100" spans="1:11" ht="16.5" customHeight="1">
      <c r="A100" s="7" t="s">
        <v>289</v>
      </c>
      <c r="B100" s="8" t="s">
        <v>2</v>
      </c>
      <c r="C100" s="8" t="s">
        <v>290</v>
      </c>
      <c r="D100" s="9" t="s">
        <v>575</v>
      </c>
      <c r="E100" s="4" t="s">
        <v>129</v>
      </c>
      <c r="F100" s="4" t="s">
        <v>129</v>
      </c>
      <c r="G100" s="4" t="s">
        <v>129</v>
      </c>
      <c r="H100" s="3" t="s">
        <v>14</v>
      </c>
      <c r="I100" s="3" t="s">
        <v>14</v>
      </c>
      <c r="J100" s="4" t="s">
        <v>129</v>
      </c>
      <c r="K100" s="3" t="s">
        <v>14</v>
      </c>
    </row>
    <row r="101" spans="1:11" ht="16.5" customHeight="1">
      <c r="A101" s="7" t="s">
        <v>291</v>
      </c>
      <c r="B101" s="8" t="s">
        <v>2</v>
      </c>
      <c r="C101" s="7" t="s">
        <v>292</v>
      </c>
      <c r="D101" s="9" t="s">
        <v>576</v>
      </c>
      <c r="E101" s="4" t="s">
        <v>129</v>
      </c>
      <c r="F101" s="4" t="s">
        <v>129</v>
      </c>
      <c r="G101" s="4" t="s">
        <v>129</v>
      </c>
      <c r="H101" s="3" t="s">
        <v>14</v>
      </c>
      <c r="I101" s="3" t="s">
        <v>14</v>
      </c>
      <c r="J101" s="4" t="s">
        <v>129</v>
      </c>
      <c r="K101" s="3" t="s">
        <v>14</v>
      </c>
    </row>
    <row r="102" spans="1:11" ht="16.5" customHeight="1">
      <c r="A102" s="7" t="s">
        <v>293</v>
      </c>
      <c r="B102" s="8" t="s">
        <v>2</v>
      </c>
      <c r="C102" s="8" t="s">
        <v>294</v>
      </c>
      <c r="D102" s="9" t="s">
        <v>577</v>
      </c>
      <c r="E102" s="4" t="s">
        <v>129</v>
      </c>
      <c r="F102" s="4" t="s">
        <v>129</v>
      </c>
      <c r="G102" s="4" t="s">
        <v>129</v>
      </c>
      <c r="H102" s="3" t="s">
        <v>14</v>
      </c>
      <c r="I102" s="3" t="s">
        <v>14</v>
      </c>
      <c r="J102" s="4" t="s">
        <v>129</v>
      </c>
      <c r="K102" s="3" t="s">
        <v>14</v>
      </c>
    </row>
    <row r="103" spans="1:11" ht="16.5" customHeight="1">
      <c r="A103" s="7" t="s">
        <v>295</v>
      </c>
      <c r="B103" s="8" t="s">
        <v>2</v>
      </c>
      <c r="C103" s="7" t="s">
        <v>296</v>
      </c>
      <c r="D103" s="9" t="s">
        <v>578</v>
      </c>
      <c r="E103" s="4" t="s">
        <v>129</v>
      </c>
      <c r="F103" s="4" t="s">
        <v>129</v>
      </c>
      <c r="G103" s="4" t="s">
        <v>129</v>
      </c>
      <c r="H103" s="3" t="s">
        <v>14</v>
      </c>
      <c r="I103" s="3" t="s">
        <v>14</v>
      </c>
      <c r="J103" s="4" t="s">
        <v>129</v>
      </c>
      <c r="K103" s="3" t="s">
        <v>14</v>
      </c>
    </row>
    <row r="104" spans="1:11" ht="16.5" customHeight="1">
      <c r="A104" s="7" t="s">
        <v>297</v>
      </c>
      <c r="B104" s="8" t="s">
        <v>2</v>
      </c>
      <c r="C104" s="7" t="s">
        <v>298</v>
      </c>
      <c r="D104" s="9" t="s">
        <v>579</v>
      </c>
      <c r="E104" s="4" t="s">
        <v>129</v>
      </c>
      <c r="F104" s="4" t="s">
        <v>129</v>
      </c>
      <c r="G104" s="4" t="s">
        <v>129</v>
      </c>
      <c r="H104" s="3" t="s">
        <v>14</v>
      </c>
      <c r="I104" s="3" t="s">
        <v>14</v>
      </c>
      <c r="J104" s="4" t="s">
        <v>129</v>
      </c>
      <c r="K104" s="3" t="s">
        <v>14</v>
      </c>
    </row>
    <row r="105" spans="1:11" ht="16.5" customHeight="1">
      <c r="A105" s="7" t="s">
        <v>299</v>
      </c>
      <c r="B105" s="8" t="s">
        <v>2</v>
      </c>
      <c r="C105" s="8" t="s">
        <v>300</v>
      </c>
      <c r="D105" s="9" t="s">
        <v>2</v>
      </c>
      <c r="E105" s="4" t="s">
        <v>129</v>
      </c>
      <c r="F105" s="4" t="s">
        <v>129</v>
      </c>
      <c r="G105" s="4" t="s">
        <v>129</v>
      </c>
      <c r="H105" s="3" t="s">
        <v>14</v>
      </c>
      <c r="I105" s="3" t="s">
        <v>14</v>
      </c>
      <c r="J105" s="4" t="s">
        <v>129</v>
      </c>
      <c r="K105" s="3" t="s">
        <v>14</v>
      </c>
    </row>
    <row r="106" spans="1:11" ht="16.5" customHeight="1">
      <c r="A106" s="7" t="s">
        <v>301</v>
      </c>
      <c r="B106" s="8" t="s">
        <v>2</v>
      </c>
      <c r="C106" s="8" t="s">
        <v>302</v>
      </c>
      <c r="D106" s="9" t="s">
        <v>580</v>
      </c>
      <c r="E106" s="4" t="s">
        <v>129</v>
      </c>
      <c r="F106" s="4" t="s">
        <v>129</v>
      </c>
      <c r="G106" s="4" t="s">
        <v>129</v>
      </c>
      <c r="H106" s="3" t="s">
        <v>14</v>
      </c>
      <c r="I106" s="3" t="s">
        <v>14</v>
      </c>
      <c r="J106" s="4" t="s">
        <v>129</v>
      </c>
      <c r="K106" s="3" t="s">
        <v>14</v>
      </c>
    </row>
    <row r="107" spans="1:11" ht="16.5" customHeight="1">
      <c r="A107" s="7" t="s">
        <v>303</v>
      </c>
      <c r="B107" s="8" t="s">
        <v>2</v>
      </c>
      <c r="C107" s="8" t="s">
        <v>304</v>
      </c>
      <c r="D107" s="9" t="s">
        <v>581</v>
      </c>
      <c r="E107" s="4" t="s">
        <v>129</v>
      </c>
      <c r="F107" s="4" t="s">
        <v>129</v>
      </c>
      <c r="G107" s="4" t="s">
        <v>129</v>
      </c>
      <c r="H107" s="3" t="s">
        <v>14</v>
      </c>
      <c r="I107" s="3" t="s">
        <v>14</v>
      </c>
      <c r="J107" s="4" t="s">
        <v>129</v>
      </c>
      <c r="K107" s="3" t="s">
        <v>14</v>
      </c>
    </row>
    <row r="108" spans="1:11" ht="16.5" customHeight="1">
      <c r="A108" s="7" t="s">
        <v>301</v>
      </c>
      <c r="B108" s="8" t="s">
        <v>2</v>
      </c>
      <c r="C108" s="8" t="s">
        <v>305</v>
      </c>
      <c r="D108" s="9" t="s">
        <v>582</v>
      </c>
      <c r="E108" s="4" t="s">
        <v>129</v>
      </c>
      <c r="F108" s="4" t="s">
        <v>129</v>
      </c>
      <c r="G108" s="4" t="s">
        <v>129</v>
      </c>
      <c r="H108" s="3" t="s">
        <v>14</v>
      </c>
      <c r="I108" s="3" t="s">
        <v>14</v>
      </c>
      <c r="J108" s="4" t="s">
        <v>129</v>
      </c>
      <c r="K108" s="3" t="s">
        <v>14</v>
      </c>
    </row>
    <row r="109" spans="1:11" ht="16.5" customHeight="1">
      <c r="A109" s="7" t="s">
        <v>306</v>
      </c>
      <c r="B109" s="8" t="s">
        <v>2</v>
      </c>
      <c r="C109" s="8" t="s">
        <v>307</v>
      </c>
      <c r="D109" s="9" t="s">
        <v>583</v>
      </c>
      <c r="E109" s="4" t="s">
        <v>129</v>
      </c>
      <c r="F109" s="4" t="s">
        <v>129</v>
      </c>
      <c r="G109" s="4" t="s">
        <v>129</v>
      </c>
      <c r="H109" s="3" t="s">
        <v>14</v>
      </c>
      <c r="I109" s="3" t="s">
        <v>14</v>
      </c>
      <c r="J109" s="4" t="s">
        <v>129</v>
      </c>
      <c r="K109" s="3" t="s">
        <v>14</v>
      </c>
    </row>
    <row r="110" spans="1:11" ht="16.5" customHeight="1">
      <c r="A110" s="7" t="s">
        <v>301</v>
      </c>
      <c r="B110" s="8" t="s">
        <v>2</v>
      </c>
      <c r="C110" s="8" t="s">
        <v>308</v>
      </c>
      <c r="D110" s="9" t="s">
        <v>584</v>
      </c>
      <c r="E110" s="4" t="s">
        <v>129</v>
      </c>
      <c r="F110" s="4" t="s">
        <v>129</v>
      </c>
      <c r="G110" s="4" t="s">
        <v>129</v>
      </c>
      <c r="H110" s="3" t="s">
        <v>14</v>
      </c>
      <c r="I110" s="3" t="s">
        <v>14</v>
      </c>
      <c r="J110" s="4" t="s">
        <v>129</v>
      </c>
      <c r="K110" s="3" t="s">
        <v>14</v>
      </c>
    </row>
    <row r="111" spans="1:11" ht="16.5" customHeight="1">
      <c r="A111" s="7" t="s">
        <v>309</v>
      </c>
      <c r="B111" s="8" t="s">
        <v>2</v>
      </c>
      <c r="C111" s="8" t="s">
        <v>310</v>
      </c>
      <c r="D111" s="9" t="s">
        <v>585</v>
      </c>
      <c r="E111" s="4" t="s">
        <v>129</v>
      </c>
      <c r="F111" s="4" t="s">
        <v>129</v>
      </c>
      <c r="G111" s="4" t="s">
        <v>129</v>
      </c>
      <c r="H111" s="3" t="s">
        <v>14</v>
      </c>
      <c r="I111" s="3" t="s">
        <v>14</v>
      </c>
      <c r="J111" s="4" t="s">
        <v>129</v>
      </c>
      <c r="K111" s="3" t="s">
        <v>14</v>
      </c>
    </row>
    <row r="112" spans="1:11" ht="16.5" customHeight="1">
      <c r="A112" s="7" t="s">
        <v>311</v>
      </c>
      <c r="B112" s="8" t="s">
        <v>2</v>
      </c>
      <c r="C112" s="7" t="s">
        <v>312</v>
      </c>
      <c r="D112" s="9" t="s">
        <v>586</v>
      </c>
      <c r="E112" s="4" t="s">
        <v>129</v>
      </c>
      <c r="F112" s="4" t="s">
        <v>129</v>
      </c>
      <c r="G112" s="4" t="s">
        <v>129</v>
      </c>
      <c r="H112" s="3" t="s">
        <v>14</v>
      </c>
      <c r="I112" s="3" t="s">
        <v>14</v>
      </c>
      <c r="J112" s="4" t="s">
        <v>129</v>
      </c>
      <c r="K112" s="3" t="s">
        <v>14</v>
      </c>
    </row>
    <row r="113" spans="1:11" ht="16.5" customHeight="1">
      <c r="A113" s="7" t="s">
        <v>313</v>
      </c>
      <c r="B113" s="8" t="s">
        <v>2</v>
      </c>
      <c r="C113" s="8" t="s">
        <v>314</v>
      </c>
      <c r="D113" s="9" t="s">
        <v>2</v>
      </c>
      <c r="E113" s="4" t="s">
        <v>129</v>
      </c>
      <c r="F113" s="4" t="s">
        <v>129</v>
      </c>
      <c r="G113" s="4" t="s">
        <v>129</v>
      </c>
      <c r="H113" s="3">
        <f>H115+H117</f>
        <v>0</v>
      </c>
      <c r="I113" s="3">
        <f>H113-J113</f>
        <v>0</v>
      </c>
      <c r="J113" s="3">
        <f>J115+J117</f>
        <v>0</v>
      </c>
      <c r="K113" s="3" t="s">
        <v>14</v>
      </c>
    </row>
    <row r="114" spans="1:11" ht="16.5" customHeight="1">
      <c r="A114" s="7" t="s">
        <v>282</v>
      </c>
      <c r="B114" s="8" t="s">
        <v>2</v>
      </c>
      <c r="C114" s="8" t="s">
        <v>2</v>
      </c>
      <c r="D114" s="9" t="s">
        <v>2</v>
      </c>
      <c r="E114" s="3" t="s">
        <v>14</v>
      </c>
      <c r="F114" s="3" t="s">
        <v>14</v>
      </c>
      <c r="G114" s="3" t="s">
        <v>14</v>
      </c>
      <c r="H114" s="3" t="s">
        <v>14</v>
      </c>
      <c r="I114" s="3"/>
      <c r="J114" s="3" t="s">
        <v>14</v>
      </c>
      <c r="K114" s="3" t="s">
        <v>14</v>
      </c>
    </row>
    <row r="115" spans="1:11" ht="16.5" customHeight="1">
      <c r="A115" s="7" t="s">
        <v>52</v>
      </c>
      <c r="B115" s="8" t="s">
        <v>2</v>
      </c>
      <c r="C115" s="8" t="s">
        <v>315</v>
      </c>
      <c r="D115" s="9" t="s">
        <v>587</v>
      </c>
      <c r="E115" s="4" t="s">
        <v>129</v>
      </c>
      <c r="F115" s="4" t="s">
        <v>129</v>
      </c>
      <c r="G115" s="4" t="s">
        <v>129</v>
      </c>
      <c r="H115" s="3"/>
      <c r="I115" s="3">
        <f>H115-J115</f>
        <v>0</v>
      </c>
      <c r="J115" s="3"/>
      <c r="K115" s="3" t="s">
        <v>14</v>
      </c>
    </row>
    <row r="116" spans="1:11" ht="16.5" customHeight="1">
      <c r="A116" s="7" t="s">
        <v>316</v>
      </c>
      <c r="B116" s="8" t="s">
        <v>2</v>
      </c>
      <c r="C116" s="8" t="s">
        <v>317</v>
      </c>
      <c r="D116" s="9" t="s">
        <v>588</v>
      </c>
      <c r="E116" s="4" t="s">
        <v>129</v>
      </c>
      <c r="F116" s="4" t="s">
        <v>129</v>
      </c>
      <c r="G116" s="4" t="s">
        <v>129</v>
      </c>
      <c r="H116" s="3"/>
      <c r="I116" s="3">
        <f>H116-J116</f>
        <v>0</v>
      </c>
      <c r="J116" s="3"/>
      <c r="K116" s="3" t="s">
        <v>14</v>
      </c>
    </row>
    <row r="117" spans="1:11" ht="16.5" customHeight="1">
      <c r="A117" s="7" t="s">
        <v>318</v>
      </c>
      <c r="B117" s="8" t="s">
        <v>2</v>
      </c>
      <c r="C117" s="8" t="s">
        <v>319</v>
      </c>
      <c r="D117" s="9" t="s">
        <v>589</v>
      </c>
      <c r="E117" s="4" t="s">
        <v>129</v>
      </c>
      <c r="F117" s="4" t="s">
        <v>129</v>
      </c>
      <c r="G117" s="4" t="s">
        <v>129</v>
      </c>
      <c r="H117" s="3"/>
      <c r="I117" s="3">
        <f>H117-J117</f>
        <v>0</v>
      </c>
      <c r="J117" s="3"/>
      <c r="K117" s="3" t="s">
        <v>14</v>
      </c>
    </row>
    <row r="118" spans="1:11" ht="16.5" customHeight="1">
      <c r="A118" s="7" t="s">
        <v>59</v>
      </c>
      <c r="B118" s="8" t="s">
        <v>2</v>
      </c>
      <c r="C118" s="8" t="s">
        <v>320</v>
      </c>
      <c r="D118" s="9" t="s">
        <v>590</v>
      </c>
      <c r="E118" s="4" t="s">
        <v>129</v>
      </c>
      <c r="F118" s="4" t="s">
        <v>129</v>
      </c>
      <c r="G118" s="4" t="s">
        <v>129</v>
      </c>
      <c r="H118" s="3" t="s">
        <v>14</v>
      </c>
      <c r="I118" s="3" t="s">
        <v>14</v>
      </c>
      <c r="J118" s="3" t="s">
        <v>14</v>
      </c>
      <c r="K118" s="3" t="s">
        <v>14</v>
      </c>
    </row>
    <row r="119" spans="1:11" ht="16.5" customHeight="1">
      <c r="A119" s="7" t="s">
        <v>321</v>
      </c>
      <c r="B119" s="8" t="s">
        <v>2</v>
      </c>
      <c r="C119" s="8" t="s">
        <v>322</v>
      </c>
      <c r="D119" s="9" t="s">
        <v>591</v>
      </c>
      <c r="E119" s="4" t="s">
        <v>129</v>
      </c>
      <c r="F119" s="4" t="s">
        <v>129</v>
      </c>
      <c r="G119" s="4" t="s">
        <v>129</v>
      </c>
      <c r="H119" s="3" t="s">
        <v>14</v>
      </c>
      <c r="I119" s="3" t="s">
        <v>14</v>
      </c>
      <c r="J119" s="3" t="s">
        <v>14</v>
      </c>
      <c r="K119" s="3" t="s">
        <v>14</v>
      </c>
    </row>
    <row r="120" spans="1:11" ht="16.5" customHeight="1">
      <c r="A120" s="7" t="s">
        <v>323</v>
      </c>
      <c r="B120" s="8" t="s">
        <v>2</v>
      </c>
      <c r="C120" s="8" t="s">
        <v>324</v>
      </c>
      <c r="D120" s="9" t="s">
        <v>592</v>
      </c>
      <c r="E120" s="4" t="s">
        <v>129</v>
      </c>
      <c r="F120" s="4" t="s">
        <v>129</v>
      </c>
      <c r="G120" s="4" t="s">
        <v>129</v>
      </c>
      <c r="H120" s="3" t="s">
        <v>14</v>
      </c>
      <c r="I120" s="3" t="s">
        <v>14</v>
      </c>
      <c r="J120" s="3" t="s">
        <v>14</v>
      </c>
      <c r="K120" s="3" t="s">
        <v>14</v>
      </c>
    </row>
    <row r="121" spans="1:11" ht="16.5" customHeight="1">
      <c r="A121" s="7" t="s">
        <v>325</v>
      </c>
      <c r="B121" s="8" t="s">
        <v>2</v>
      </c>
      <c r="C121" s="7" t="s">
        <v>326</v>
      </c>
      <c r="D121" s="9" t="s">
        <v>593</v>
      </c>
      <c r="E121" s="4" t="s">
        <v>129</v>
      </c>
      <c r="F121" s="4" t="s">
        <v>129</v>
      </c>
      <c r="G121" s="4" t="s">
        <v>129</v>
      </c>
      <c r="H121" s="3" t="s">
        <v>14</v>
      </c>
      <c r="I121" s="3" t="s">
        <v>14</v>
      </c>
      <c r="J121" s="3" t="s">
        <v>14</v>
      </c>
      <c r="K121" s="3" t="s">
        <v>14</v>
      </c>
    </row>
    <row r="122" spans="1:11" ht="16.5" customHeight="1">
      <c r="A122" s="7" t="s">
        <v>327</v>
      </c>
      <c r="B122" s="8" t="s">
        <v>2</v>
      </c>
      <c r="C122" s="7" t="s">
        <v>328</v>
      </c>
      <c r="D122" s="9" t="s">
        <v>594</v>
      </c>
      <c r="E122" s="4" t="s">
        <v>129</v>
      </c>
      <c r="F122" s="4" t="s">
        <v>129</v>
      </c>
      <c r="G122" s="4" t="s">
        <v>129</v>
      </c>
      <c r="H122" s="3" t="s">
        <v>14</v>
      </c>
      <c r="I122" s="3" t="s">
        <v>14</v>
      </c>
      <c r="J122" s="3" t="s">
        <v>14</v>
      </c>
      <c r="K122" s="3" t="s">
        <v>14</v>
      </c>
    </row>
    <row r="123" spans="1:11" ht="16.5" customHeight="1">
      <c r="A123" s="7" t="s">
        <v>329</v>
      </c>
      <c r="B123" s="8" t="s">
        <v>2</v>
      </c>
      <c r="C123" s="7" t="s">
        <v>330</v>
      </c>
      <c r="D123" s="9" t="s">
        <v>595</v>
      </c>
      <c r="E123" s="4" t="s">
        <v>129</v>
      </c>
      <c r="F123" s="4" t="s">
        <v>129</v>
      </c>
      <c r="G123" s="4" t="s">
        <v>129</v>
      </c>
      <c r="H123" s="3" t="s">
        <v>14</v>
      </c>
      <c r="I123" s="3" t="s">
        <v>14</v>
      </c>
      <c r="J123" s="3" t="s">
        <v>14</v>
      </c>
      <c r="K123" s="3" t="s">
        <v>14</v>
      </c>
    </row>
    <row r="124" spans="1:11" ht="16.5" customHeight="1">
      <c r="A124" s="7" t="s">
        <v>331</v>
      </c>
      <c r="B124" s="8" t="s">
        <v>2</v>
      </c>
      <c r="C124" s="7" t="s">
        <v>332</v>
      </c>
      <c r="D124" s="9" t="s">
        <v>596</v>
      </c>
      <c r="E124" s="4" t="s">
        <v>129</v>
      </c>
      <c r="F124" s="4" t="s">
        <v>129</v>
      </c>
      <c r="G124" s="4" t="s">
        <v>129</v>
      </c>
      <c r="H124" s="3" t="s">
        <v>14</v>
      </c>
      <c r="I124" s="3" t="s">
        <v>14</v>
      </c>
      <c r="J124" s="3" t="s">
        <v>14</v>
      </c>
      <c r="K124" s="3" t="s">
        <v>14</v>
      </c>
    </row>
    <row r="125" spans="1:11" ht="16.5" customHeight="1">
      <c r="A125" s="7" t="s">
        <v>333</v>
      </c>
      <c r="B125" s="8" t="s">
        <v>2</v>
      </c>
      <c r="C125" s="8" t="s">
        <v>334</v>
      </c>
      <c r="D125" s="9" t="s">
        <v>597</v>
      </c>
      <c r="E125" s="4" t="s">
        <v>129</v>
      </c>
      <c r="F125" s="4" t="s">
        <v>129</v>
      </c>
      <c r="G125" s="4" t="s">
        <v>129</v>
      </c>
      <c r="H125" s="3" t="s">
        <v>14</v>
      </c>
      <c r="I125" s="3" t="s">
        <v>14</v>
      </c>
      <c r="J125" s="3" t="s">
        <v>14</v>
      </c>
      <c r="K125" s="3" t="s">
        <v>14</v>
      </c>
    </row>
    <row r="126" spans="1:11" ht="16.5" customHeight="1">
      <c r="A126" s="7" t="s">
        <v>335</v>
      </c>
      <c r="B126" s="8" t="s">
        <v>2</v>
      </c>
      <c r="C126" s="8" t="s">
        <v>336</v>
      </c>
      <c r="D126" s="9" t="s">
        <v>598</v>
      </c>
      <c r="E126" s="4" t="s">
        <v>129</v>
      </c>
      <c r="F126" s="4" t="s">
        <v>129</v>
      </c>
      <c r="G126" s="4" t="s">
        <v>129</v>
      </c>
      <c r="H126" s="3" t="s">
        <v>14</v>
      </c>
      <c r="I126" s="3" t="s">
        <v>14</v>
      </c>
      <c r="J126" s="3" t="s">
        <v>14</v>
      </c>
      <c r="K126" s="3" t="s">
        <v>14</v>
      </c>
    </row>
    <row r="127" spans="1:11" ht="16.5" customHeight="1">
      <c r="A127" s="7" t="s">
        <v>337</v>
      </c>
      <c r="B127" s="8" t="s">
        <v>2</v>
      </c>
      <c r="C127" s="7" t="s">
        <v>338</v>
      </c>
      <c r="D127" s="9" t="s">
        <v>599</v>
      </c>
      <c r="E127" s="4" t="s">
        <v>129</v>
      </c>
      <c r="F127" s="4" t="s">
        <v>129</v>
      </c>
      <c r="G127" s="4" t="s">
        <v>129</v>
      </c>
      <c r="H127" s="3" t="s">
        <v>14</v>
      </c>
      <c r="I127" s="3" t="s">
        <v>14</v>
      </c>
      <c r="J127" s="3" t="s">
        <v>14</v>
      </c>
      <c r="K127" s="3" t="s">
        <v>14</v>
      </c>
    </row>
    <row r="128" spans="1:11" ht="16.5" customHeight="1">
      <c r="A128" s="7" t="s">
        <v>327</v>
      </c>
      <c r="B128" s="8" t="s">
        <v>2</v>
      </c>
      <c r="C128" s="7" t="s">
        <v>339</v>
      </c>
      <c r="D128" s="9" t="s">
        <v>600</v>
      </c>
      <c r="E128" s="4" t="s">
        <v>129</v>
      </c>
      <c r="F128" s="4" t="s">
        <v>129</v>
      </c>
      <c r="G128" s="4" t="s">
        <v>129</v>
      </c>
      <c r="H128" s="3" t="s">
        <v>14</v>
      </c>
      <c r="I128" s="3" t="s">
        <v>14</v>
      </c>
      <c r="J128" s="3" t="s">
        <v>14</v>
      </c>
      <c r="K128" s="3" t="s">
        <v>14</v>
      </c>
    </row>
    <row r="129" spans="1:11" ht="16.5" customHeight="1">
      <c r="A129" s="7" t="s">
        <v>329</v>
      </c>
      <c r="B129" s="8" t="s">
        <v>2</v>
      </c>
      <c r="C129" s="7" t="s">
        <v>340</v>
      </c>
      <c r="D129" s="9" t="s">
        <v>601</v>
      </c>
      <c r="E129" s="4" t="s">
        <v>129</v>
      </c>
      <c r="F129" s="4" t="s">
        <v>129</v>
      </c>
      <c r="G129" s="4" t="s">
        <v>129</v>
      </c>
      <c r="H129" s="3" t="s">
        <v>14</v>
      </c>
      <c r="I129" s="3" t="s">
        <v>14</v>
      </c>
      <c r="J129" s="3" t="s">
        <v>14</v>
      </c>
      <c r="K129" s="3" t="s">
        <v>14</v>
      </c>
    </row>
    <row r="130" spans="1:11" ht="16.5" customHeight="1">
      <c r="A130" s="7" t="s">
        <v>331</v>
      </c>
      <c r="B130" s="8" t="s">
        <v>2</v>
      </c>
      <c r="C130" s="7" t="s">
        <v>341</v>
      </c>
      <c r="D130" s="9" t="s">
        <v>602</v>
      </c>
      <c r="E130" s="4" t="s">
        <v>129</v>
      </c>
      <c r="F130" s="4" t="s">
        <v>129</v>
      </c>
      <c r="G130" s="4" t="s">
        <v>129</v>
      </c>
      <c r="H130" s="3" t="s">
        <v>14</v>
      </c>
      <c r="I130" s="3" t="s">
        <v>14</v>
      </c>
      <c r="J130" s="3" t="s">
        <v>14</v>
      </c>
      <c r="K130" s="3" t="s">
        <v>14</v>
      </c>
    </row>
    <row r="131" spans="1:11" ht="16.5" customHeight="1">
      <c r="A131" s="7" t="s">
        <v>342</v>
      </c>
      <c r="B131" s="8" t="s">
        <v>2</v>
      </c>
      <c r="C131" s="8" t="s">
        <v>343</v>
      </c>
      <c r="D131" s="9" t="s">
        <v>603</v>
      </c>
      <c r="E131" s="4" t="s">
        <v>129</v>
      </c>
      <c r="F131" s="4" t="s">
        <v>129</v>
      </c>
      <c r="G131" s="4" t="s">
        <v>129</v>
      </c>
      <c r="H131" s="3" t="s">
        <v>14</v>
      </c>
      <c r="I131" s="3" t="s">
        <v>14</v>
      </c>
      <c r="J131" s="3" t="s">
        <v>14</v>
      </c>
      <c r="K131" s="3" t="s">
        <v>14</v>
      </c>
    </row>
    <row r="132" spans="1:11" ht="16.5" customHeight="1">
      <c r="A132" s="7" t="s">
        <v>344</v>
      </c>
      <c r="B132" s="8" t="s">
        <v>2</v>
      </c>
      <c r="C132" s="8" t="s">
        <v>345</v>
      </c>
      <c r="D132" s="9" t="s">
        <v>604</v>
      </c>
      <c r="E132" s="4" t="s">
        <v>129</v>
      </c>
      <c r="F132" s="4" t="s">
        <v>129</v>
      </c>
      <c r="G132" s="4" t="s">
        <v>129</v>
      </c>
      <c r="H132" s="3" t="s">
        <v>14</v>
      </c>
      <c r="I132" s="3" t="s">
        <v>14</v>
      </c>
      <c r="J132" s="3" t="s">
        <v>14</v>
      </c>
      <c r="K132" s="3" t="s">
        <v>14</v>
      </c>
    </row>
    <row r="133" spans="1:11" ht="16.5" customHeight="1">
      <c r="A133" s="7" t="s">
        <v>346</v>
      </c>
      <c r="B133" s="8" t="s">
        <v>2</v>
      </c>
      <c r="C133" s="8" t="s">
        <v>347</v>
      </c>
      <c r="D133" s="9" t="s">
        <v>605</v>
      </c>
      <c r="E133" s="4" t="s">
        <v>129</v>
      </c>
      <c r="F133" s="4" t="s">
        <v>129</v>
      </c>
      <c r="G133" s="4" t="s">
        <v>129</v>
      </c>
      <c r="H133" s="3" t="s">
        <v>14</v>
      </c>
      <c r="I133" s="3" t="s">
        <v>14</v>
      </c>
      <c r="J133" s="3" t="s">
        <v>14</v>
      </c>
      <c r="K133" s="3" t="s">
        <v>14</v>
      </c>
    </row>
    <row r="134" spans="1:11" ht="16.5" customHeight="1">
      <c r="A134" s="7" t="s">
        <v>348</v>
      </c>
      <c r="B134" s="8" t="s">
        <v>2</v>
      </c>
      <c r="C134" s="8" t="s">
        <v>349</v>
      </c>
      <c r="D134" s="9" t="s">
        <v>606</v>
      </c>
      <c r="E134" s="4" t="s">
        <v>129</v>
      </c>
      <c r="F134" s="4" t="s">
        <v>129</v>
      </c>
      <c r="G134" s="4" t="s">
        <v>129</v>
      </c>
      <c r="H134" s="3" t="s">
        <v>14</v>
      </c>
      <c r="I134" s="3" t="s">
        <v>14</v>
      </c>
      <c r="J134" s="3" t="s">
        <v>14</v>
      </c>
      <c r="K134" s="3" t="s">
        <v>14</v>
      </c>
    </row>
    <row r="135" spans="1:11" ht="16.5" customHeight="1">
      <c r="A135" s="7" t="s">
        <v>350</v>
      </c>
      <c r="B135" s="8" t="s">
        <v>2</v>
      </c>
      <c r="C135" s="8" t="s">
        <v>351</v>
      </c>
      <c r="D135" s="9" t="s">
        <v>607</v>
      </c>
      <c r="E135" s="4" t="s">
        <v>129</v>
      </c>
      <c r="F135" s="4" t="s">
        <v>129</v>
      </c>
      <c r="G135" s="4" t="s">
        <v>129</v>
      </c>
      <c r="H135" s="3" t="s">
        <v>14</v>
      </c>
      <c r="I135" s="3" t="s">
        <v>14</v>
      </c>
      <c r="J135" s="3" t="s">
        <v>14</v>
      </c>
      <c r="K135" s="3" t="s">
        <v>14</v>
      </c>
    </row>
    <row r="136" spans="1:11" ht="16.5" customHeight="1">
      <c r="A136" s="7" t="s">
        <v>352</v>
      </c>
      <c r="B136" s="8" t="s">
        <v>2</v>
      </c>
      <c r="C136" s="8" t="s">
        <v>353</v>
      </c>
      <c r="D136" s="9" t="s">
        <v>608</v>
      </c>
      <c r="E136" s="4" t="s">
        <v>129</v>
      </c>
      <c r="F136" s="4" t="s">
        <v>129</v>
      </c>
      <c r="G136" s="4" t="s">
        <v>129</v>
      </c>
      <c r="H136" s="3" t="s">
        <v>14</v>
      </c>
      <c r="I136" s="3" t="s">
        <v>14</v>
      </c>
      <c r="J136" s="3" t="s">
        <v>14</v>
      </c>
      <c r="K136" s="3" t="s">
        <v>14</v>
      </c>
    </row>
    <row r="137" spans="1:11" ht="16.5" customHeight="1">
      <c r="A137" s="7" t="s">
        <v>354</v>
      </c>
      <c r="B137" s="8" t="s">
        <v>2</v>
      </c>
      <c r="C137" s="8" t="s">
        <v>355</v>
      </c>
      <c r="D137" s="9" t="s">
        <v>609</v>
      </c>
      <c r="E137" s="4" t="s">
        <v>129</v>
      </c>
      <c r="F137" s="4" t="s">
        <v>129</v>
      </c>
      <c r="G137" s="4" t="s">
        <v>129</v>
      </c>
      <c r="H137" s="3" t="s">
        <v>14</v>
      </c>
      <c r="I137" s="3" t="s">
        <v>14</v>
      </c>
      <c r="J137" s="3" t="s">
        <v>14</v>
      </c>
      <c r="K137" s="3" t="s">
        <v>14</v>
      </c>
    </row>
    <row r="138" spans="1:11" ht="16.5" customHeight="1">
      <c r="A138" s="7" t="s">
        <v>356</v>
      </c>
      <c r="B138" s="8" t="s">
        <v>2</v>
      </c>
      <c r="C138" s="8" t="s">
        <v>357</v>
      </c>
      <c r="D138" s="9" t="s">
        <v>610</v>
      </c>
      <c r="E138" s="4" t="s">
        <v>129</v>
      </c>
      <c r="F138" s="4" t="s">
        <v>129</v>
      </c>
      <c r="G138" s="4" t="s">
        <v>129</v>
      </c>
      <c r="H138" s="3" t="s">
        <v>14</v>
      </c>
      <c r="I138" s="3" t="s">
        <v>14</v>
      </c>
      <c r="J138" s="3" t="s">
        <v>14</v>
      </c>
      <c r="K138" s="3" t="s">
        <v>14</v>
      </c>
    </row>
    <row r="139" spans="1:11" ht="16.5" customHeight="1">
      <c r="A139" s="7" t="s">
        <v>358</v>
      </c>
      <c r="B139" s="8" t="s">
        <v>2</v>
      </c>
      <c r="C139" s="8" t="s">
        <v>359</v>
      </c>
      <c r="D139" s="9" t="s">
        <v>611</v>
      </c>
      <c r="E139" s="4" t="s">
        <v>129</v>
      </c>
      <c r="F139" s="4" t="s">
        <v>129</v>
      </c>
      <c r="G139" s="4" t="s">
        <v>129</v>
      </c>
      <c r="H139" s="3" t="s">
        <v>14</v>
      </c>
      <c r="I139" s="3" t="s">
        <v>14</v>
      </c>
      <c r="J139" s="3" t="s">
        <v>14</v>
      </c>
      <c r="K139" s="3" t="s">
        <v>14</v>
      </c>
    </row>
    <row r="140" spans="1:11" ht="16.5" customHeight="1">
      <c r="A140" s="7" t="s">
        <v>360</v>
      </c>
      <c r="B140" s="8" t="s">
        <v>2</v>
      </c>
      <c r="C140" s="8" t="s">
        <v>361</v>
      </c>
      <c r="D140" s="9" t="s">
        <v>2</v>
      </c>
      <c r="E140" s="4" t="s">
        <v>129</v>
      </c>
      <c r="F140" s="4" t="s">
        <v>129</v>
      </c>
      <c r="G140" s="4" t="s">
        <v>129</v>
      </c>
      <c r="H140" s="3" t="s">
        <v>14</v>
      </c>
      <c r="I140" s="3" t="s">
        <v>14</v>
      </c>
      <c r="J140" s="3" t="s">
        <v>14</v>
      </c>
      <c r="K140" s="3" t="s">
        <v>14</v>
      </c>
    </row>
    <row r="141" spans="1:11" ht="16.5" customHeight="1">
      <c r="A141" s="7" t="s">
        <v>282</v>
      </c>
      <c r="B141" s="8" t="s">
        <v>2</v>
      </c>
      <c r="C141" s="8" t="s">
        <v>2</v>
      </c>
      <c r="D141" s="9" t="s">
        <v>2</v>
      </c>
      <c r="E141" s="3" t="s">
        <v>14</v>
      </c>
      <c r="F141" s="3" t="s">
        <v>14</v>
      </c>
      <c r="G141" s="3" t="s">
        <v>14</v>
      </c>
      <c r="H141" s="3" t="s">
        <v>14</v>
      </c>
      <c r="I141" s="3" t="s">
        <v>14</v>
      </c>
      <c r="J141" s="3" t="s">
        <v>14</v>
      </c>
      <c r="K141" s="3" t="s">
        <v>14</v>
      </c>
    </row>
    <row r="142" spans="1:11" ht="16.5" customHeight="1">
      <c r="A142" s="7" t="s">
        <v>52</v>
      </c>
      <c r="B142" s="8" t="s">
        <v>2</v>
      </c>
      <c r="C142" s="8" t="s">
        <v>362</v>
      </c>
      <c r="D142" s="9" t="s">
        <v>612</v>
      </c>
      <c r="E142" s="4" t="s">
        <v>129</v>
      </c>
      <c r="F142" s="4" t="s">
        <v>129</v>
      </c>
      <c r="G142" s="4" t="s">
        <v>129</v>
      </c>
      <c r="H142" s="3" t="s">
        <v>14</v>
      </c>
      <c r="I142" s="3" t="s">
        <v>14</v>
      </c>
      <c r="J142" s="3" t="s">
        <v>14</v>
      </c>
      <c r="K142" s="3" t="s">
        <v>14</v>
      </c>
    </row>
    <row r="143" spans="1:11" ht="16.5" customHeight="1">
      <c r="A143" s="7" t="s">
        <v>316</v>
      </c>
      <c r="B143" s="8" t="s">
        <v>2</v>
      </c>
      <c r="C143" s="7" t="s">
        <v>363</v>
      </c>
      <c r="D143" s="9" t="s">
        <v>613</v>
      </c>
      <c r="E143" s="4" t="s">
        <v>129</v>
      </c>
      <c r="F143" s="4" t="s">
        <v>129</v>
      </c>
      <c r="G143" s="4" t="s">
        <v>129</v>
      </c>
      <c r="H143" s="3" t="s">
        <v>14</v>
      </c>
      <c r="I143" s="3" t="s">
        <v>14</v>
      </c>
      <c r="J143" s="3" t="s">
        <v>14</v>
      </c>
      <c r="K143" s="3" t="s">
        <v>14</v>
      </c>
    </row>
    <row r="144" spans="1:11" ht="16.5" customHeight="1">
      <c r="A144" s="7" t="s">
        <v>318</v>
      </c>
      <c r="B144" s="8" t="s">
        <v>2</v>
      </c>
      <c r="C144" s="8" t="s">
        <v>364</v>
      </c>
      <c r="D144" s="9" t="s">
        <v>614</v>
      </c>
      <c r="E144" s="4" t="s">
        <v>129</v>
      </c>
      <c r="F144" s="4" t="s">
        <v>129</v>
      </c>
      <c r="G144" s="4" t="s">
        <v>129</v>
      </c>
      <c r="H144" s="3" t="s">
        <v>14</v>
      </c>
      <c r="I144" s="3" t="s">
        <v>14</v>
      </c>
      <c r="J144" s="3" t="s">
        <v>14</v>
      </c>
      <c r="K144" s="3" t="s">
        <v>14</v>
      </c>
    </row>
    <row r="145" spans="1:11" ht="16.5" customHeight="1">
      <c r="A145" s="7" t="s">
        <v>59</v>
      </c>
      <c r="B145" s="8" t="s">
        <v>2</v>
      </c>
      <c r="C145" s="8" t="s">
        <v>365</v>
      </c>
      <c r="D145" s="9" t="s">
        <v>615</v>
      </c>
      <c r="E145" s="4" t="s">
        <v>129</v>
      </c>
      <c r="F145" s="4" t="s">
        <v>129</v>
      </c>
      <c r="G145" s="4" t="s">
        <v>129</v>
      </c>
      <c r="H145" s="3" t="s">
        <v>14</v>
      </c>
      <c r="I145" s="3" t="s">
        <v>14</v>
      </c>
      <c r="J145" s="3" t="s">
        <v>14</v>
      </c>
      <c r="K145" s="3" t="s">
        <v>14</v>
      </c>
    </row>
    <row r="146" spans="1:11" ht="16.5" customHeight="1">
      <c r="A146" s="7" t="s">
        <v>321</v>
      </c>
      <c r="B146" s="8" t="s">
        <v>2</v>
      </c>
      <c r="C146" s="8" t="s">
        <v>366</v>
      </c>
      <c r="D146" s="9" t="s">
        <v>616</v>
      </c>
      <c r="E146" s="4" t="s">
        <v>129</v>
      </c>
      <c r="F146" s="4" t="s">
        <v>129</v>
      </c>
      <c r="G146" s="4" t="s">
        <v>129</v>
      </c>
      <c r="H146" s="3" t="s">
        <v>14</v>
      </c>
      <c r="I146" s="3" t="s">
        <v>14</v>
      </c>
      <c r="J146" s="3" t="s">
        <v>14</v>
      </c>
      <c r="K146" s="3" t="s">
        <v>14</v>
      </c>
    </row>
    <row r="147" spans="1:11" ht="16.5" customHeight="1">
      <c r="A147" s="7" t="s">
        <v>323</v>
      </c>
      <c r="B147" s="8" t="s">
        <v>2</v>
      </c>
      <c r="C147" s="8" t="s">
        <v>367</v>
      </c>
      <c r="D147" s="9" t="s">
        <v>617</v>
      </c>
      <c r="E147" s="4" t="s">
        <v>129</v>
      </c>
      <c r="F147" s="4" t="s">
        <v>129</v>
      </c>
      <c r="G147" s="4" t="s">
        <v>129</v>
      </c>
      <c r="H147" s="3" t="s">
        <v>14</v>
      </c>
      <c r="I147" s="3" t="s">
        <v>14</v>
      </c>
      <c r="J147" s="3" t="s">
        <v>14</v>
      </c>
      <c r="K147" s="3" t="s">
        <v>14</v>
      </c>
    </row>
    <row r="148" spans="1:11" ht="16.5" customHeight="1">
      <c r="A148" s="7" t="s">
        <v>368</v>
      </c>
      <c r="B148" s="8" t="s">
        <v>2</v>
      </c>
      <c r="C148" s="7" t="s">
        <v>369</v>
      </c>
      <c r="D148" s="9" t="s">
        <v>618</v>
      </c>
      <c r="E148" s="4" t="s">
        <v>129</v>
      </c>
      <c r="F148" s="4" t="s">
        <v>129</v>
      </c>
      <c r="G148" s="4" t="s">
        <v>129</v>
      </c>
      <c r="H148" s="3" t="s">
        <v>14</v>
      </c>
      <c r="I148" s="3" t="s">
        <v>14</v>
      </c>
      <c r="J148" s="3" t="s">
        <v>14</v>
      </c>
      <c r="K148" s="3" t="s">
        <v>14</v>
      </c>
    </row>
    <row r="149" spans="1:11" ht="16.5" customHeight="1">
      <c r="A149" s="7" t="s">
        <v>370</v>
      </c>
      <c r="B149" s="8" t="s">
        <v>2</v>
      </c>
      <c r="C149" s="7" t="s">
        <v>371</v>
      </c>
      <c r="D149" s="9" t="s">
        <v>619</v>
      </c>
      <c r="E149" s="4" t="s">
        <v>129</v>
      </c>
      <c r="F149" s="4" t="s">
        <v>129</v>
      </c>
      <c r="G149" s="4" t="s">
        <v>129</v>
      </c>
      <c r="H149" s="3" t="s">
        <v>14</v>
      </c>
      <c r="I149" s="3" t="s">
        <v>14</v>
      </c>
      <c r="J149" s="3" t="s">
        <v>14</v>
      </c>
      <c r="K149" s="3" t="s">
        <v>14</v>
      </c>
    </row>
    <row r="150" spans="1:11" ht="16.5" customHeight="1">
      <c r="A150" s="7" t="s">
        <v>372</v>
      </c>
      <c r="B150" s="8" t="s">
        <v>2</v>
      </c>
      <c r="C150" s="7" t="s">
        <v>373</v>
      </c>
      <c r="D150" s="9" t="s">
        <v>620</v>
      </c>
      <c r="E150" s="4" t="s">
        <v>129</v>
      </c>
      <c r="F150" s="4" t="s">
        <v>129</v>
      </c>
      <c r="G150" s="4" t="s">
        <v>129</v>
      </c>
      <c r="H150" s="3" t="s">
        <v>14</v>
      </c>
      <c r="I150" s="3" t="s">
        <v>14</v>
      </c>
      <c r="J150" s="3" t="s">
        <v>14</v>
      </c>
      <c r="K150" s="3" t="s">
        <v>14</v>
      </c>
    </row>
    <row r="151" spans="1:11" ht="16.5" customHeight="1">
      <c r="A151" s="7" t="s">
        <v>374</v>
      </c>
      <c r="B151" s="8" t="s">
        <v>2</v>
      </c>
      <c r="C151" s="7" t="s">
        <v>375</v>
      </c>
      <c r="D151" s="9" t="s">
        <v>621</v>
      </c>
      <c r="E151" s="4" t="s">
        <v>129</v>
      </c>
      <c r="F151" s="4" t="s">
        <v>129</v>
      </c>
      <c r="G151" s="4" t="s">
        <v>129</v>
      </c>
      <c r="H151" s="3" t="s">
        <v>14</v>
      </c>
      <c r="I151" s="3" t="s">
        <v>14</v>
      </c>
      <c r="J151" s="3" t="s">
        <v>14</v>
      </c>
      <c r="K151" s="3" t="s">
        <v>14</v>
      </c>
    </row>
    <row r="152" spans="1:11" ht="16.5" customHeight="1">
      <c r="A152" s="7" t="s">
        <v>333</v>
      </c>
      <c r="B152" s="8" t="s">
        <v>2</v>
      </c>
      <c r="C152" s="7" t="s">
        <v>376</v>
      </c>
      <c r="D152" s="9" t="s">
        <v>622</v>
      </c>
      <c r="E152" s="4" t="s">
        <v>129</v>
      </c>
      <c r="F152" s="4" t="s">
        <v>129</v>
      </c>
      <c r="G152" s="4" t="s">
        <v>129</v>
      </c>
      <c r="H152" s="3" t="s">
        <v>14</v>
      </c>
      <c r="I152" s="3" t="s">
        <v>14</v>
      </c>
      <c r="J152" s="3" t="s">
        <v>14</v>
      </c>
      <c r="K152" s="3" t="s">
        <v>14</v>
      </c>
    </row>
    <row r="153" spans="1:11" ht="16.5" customHeight="1">
      <c r="A153" s="7" t="s">
        <v>335</v>
      </c>
      <c r="B153" s="8" t="s">
        <v>2</v>
      </c>
      <c r="C153" s="8" t="s">
        <v>377</v>
      </c>
      <c r="D153" s="9" t="s">
        <v>623</v>
      </c>
      <c r="E153" s="4" t="s">
        <v>129</v>
      </c>
      <c r="F153" s="4" t="s">
        <v>129</v>
      </c>
      <c r="G153" s="4" t="s">
        <v>129</v>
      </c>
      <c r="H153" s="3" t="s">
        <v>14</v>
      </c>
      <c r="I153" s="3" t="s">
        <v>14</v>
      </c>
      <c r="J153" s="3" t="s">
        <v>14</v>
      </c>
      <c r="K153" s="3" t="s">
        <v>14</v>
      </c>
    </row>
    <row r="154" spans="1:11" ht="16.5" customHeight="1">
      <c r="A154" s="7" t="s">
        <v>378</v>
      </c>
      <c r="B154" s="8" t="s">
        <v>2</v>
      </c>
      <c r="C154" s="7" t="s">
        <v>379</v>
      </c>
      <c r="D154" s="9" t="s">
        <v>624</v>
      </c>
      <c r="E154" s="4" t="s">
        <v>129</v>
      </c>
      <c r="F154" s="4" t="s">
        <v>129</v>
      </c>
      <c r="G154" s="4" t="s">
        <v>129</v>
      </c>
      <c r="H154" s="3" t="s">
        <v>14</v>
      </c>
      <c r="I154" s="3" t="s">
        <v>14</v>
      </c>
      <c r="J154" s="3" t="s">
        <v>14</v>
      </c>
      <c r="K154" s="3" t="s">
        <v>14</v>
      </c>
    </row>
    <row r="155" spans="1:11" ht="16.5" customHeight="1">
      <c r="A155" s="7" t="s">
        <v>380</v>
      </c>
      <c r="B155" s="8" t="s">
        <v>2</v>
      </c>
      <c r="C155" s="7" t="s">
        <v>381</v>
      </c>
      <c r="D155" s="9" t="s">
        <v>625</v>
      </c>
      <c r="E155" s="4" t="s">
        <v>129</v>
      </c>
      <c r="F155" s="4" t="s">
        <v>129</v>
      </c>
      <c r="G155" s="4" t="s">
        <v>129</v>
      </c>
      <c r="H155" s="3" t="s">
        <v>14</v>
      </c>
      <c r="I155" s="3" t="s">
        <v>14</v>
      </c>
      <c r="J155" s="3" t="s">
        <v>14</v>
      </c>
      <c r="K155" s="3" t="s">
        <v>14</v>
      </c>
    </row>
    <row r="156" spans="1:11" ht="16.5" customHeight="1">
      <c r="A156" s="7" t="s">
        <v>382</v>
      </c>
      <c r="B156" s="8" t="s">
        <v>2</v>
      </c>
      <c r="C156" s="7" t="s">
        <v>383</v>
      </c>
      <c r="D156" s="9" t="s">
        <v>626</v>
      </c>
      <c r="E156" s="4" t="s">
        <v>129</v>
      </c>
      <c r="F156" s="4" t="s">
        <v>129</v>
      </c>
      <c r="G156" s="4" t="s">
        <v>129</v>
      </c>
      <c r="H156" s="3" t="s">
        <v>14</v>
      </c>
      <c r="I156" s="3" t="s">
        <v>14</v>
      </c>
      <c r="J156" s="3" t="s">
        <v>14</v>
      </c>
      <c r="K156" s="3" t="s">
        <v>14</v>
      </c>
    </row>
    <row r="157" spans="1:11" ht="16.5" customHeight="1">
      <c r="A157" s="7" t="s">
        <v>331</v>
      </c>
      <c r="B157" s="8" t="s">
        <v>2</v>
      </c>
      <c r="C157" s="7" t="s">
        <v>384</v>
      </c>
      <c r="D157" s="9" t="s">
        <v>627</v>
      </c>
      <c r="E157" s="4" t="s">
        <v>129</v>
      </c>
      <c r="F157" s="4" t="s">
        <v>129</v>
      </c>
      <c r="G157" s="4" t="s">
        <v>129</v>
      </c>
      <c r="H157" s="3" t="s">
        <v>14</v>
      </c>
      <c r="I157" s="3" t="s">
        <v>14</v>
      </c>
      <c r="J157" s="3" t="s">
        <v>14</v>
      </c>
      <c r="K157" s="3" t="s">
        <v>14</v>
      </c>
    </row>
    <row r="158" spans="1:11" ht="16.5" customHeight="1">
      <c r="A158" s="7" t="s">
        <v>342</v>
      </c>
      <c r="B158" s="8" t="s">
        <v>2</v>
      </c>
      <c r="C158" s="8" t="s">
        <v>385</v>
      </c>
      <c r="D158" s="9" t="s">
        <v>628</v>
      </c>
      <c r="E158" s="4" t="s">
        <v>129</v>
      </c>
      <c r="F158" s="4" t="s">
        <v>129</v>
      </c>
      <c r="G158" s="4" t="s">
        <v>129</v>
      </c>
      <c r="H158" s="3" t="s">
        <v>14</v>
      </c>
      <c r="I158" s="3" t="s">
        <v>14</v>
      </c>
      <c r="J158" s="3" t="s">
        <v>14</v>
      </c>
      <c r="K158" s="3" t="s">
        <v>14</v>
      </c>
    </row>
    <row r="159" spans="1:11" ht="16.5" customHeight="1">
      <c r="A159" s="7" t="s">
        <v>344</v>
      </c>
      <c r="B159" s="8" t="s">
        <v>2</v>
      </c>
      <c r="C159" s="7" t="s">
        <v>386</v>
      </c>
      <c r="D159" s="9" t="s">
        <v>629</v>
      </c>
      <c r="E159" s="4" t="s">
        <v>129</v>
      </c>
      <c r="F159" s="4" t="s">
        <v>129</v>
      </c>
      <c r="G159" s="4" t="s">
        <v>129</v>
      </c>
      <c r="H159" s="3" t="s">
        <v>14</v>
      </c>
      <c r="I159" s="3" t="s">
        <v>14</v>
      </c>
      <c r="J159" s="3" t="s">
        <v>14</v>
      </c>
      <c r="K159" s="3" t="s">
        <v>14</v>
      </c>
    </row>
    <row r="160" spans="1:11" ht="16.5" customHeight="1">
      <c r="A160" s="7" t="s">
        <v>346</v>
      </c>
      <c r="B160" s="8" t="s">
        <v>2</v>
      </c>
      <c r="C160" s="8" t="s">
        <v>387</v>
      </c>
      <c r="D160" s="9" t="s">
        <v>630</v>
      </c>
      <c r="E160" s="4" t="s">
        <v>129</v>
      </c>
      <c r="F160" s="4" t="s">
        <v>129</v>
      </c>
      <c r="G160" s="4" t="s">
        <v>129</v>
      </c>
      <c r="H160" s="3" t="s">
        <v>14</v>
      </c>
      <c r="I160" s="3" t="s">
        <v>14</v>
      </c>
      <c r="J160" s="3" t="s">
        <v>14</v>
      </c>
      <c r="K160" s="3" t="s">
        <v>14</v>
      </c>
    </row>
    <row r="161" spans="1:11" ht="16.5" customHeight="1">
      <c r="A161" s="7" t="s">
        <v>348</v>
      </c>
      <c r="B161" s="8" t="s">
        <v>2</v>
      </c>
      <c r="C161" s="8" t="s">
        <v>388</v>
      </c>
      <c r="D161" s="9" t="s">
        <v>631</v>
      </c>
      <c r="E161" s="4" t="s">
        <v>129</v>
      </c>
      <c r="F161" s="4" t="s">
        <v>129</v>
      </c>
      <c r="G161" s="4" t="s">
        <v>129</v>
      </c>
      <c r="H161" s="3" t="s">
        <v>14</v>
      </c>
      <c r="I161" s="3" t="s">
        <v>14</v>
      </c>
      <c r="J161" s="3" t="s">
        <v>14</v>
      </c>
      <c r="K161" s="3" t="s">
        <v>14</v>
      </c>
    </row>
    <row r="162" spans="1:11" ht="16.5" customHeight="1">
      <c r="A162" s="7" t="s">
        <v>350</v>
      </c>
      <c r="B162" s="8" t="s">
        <v>2</v>
      </c>
      <c r="C162" s="8" t="s">
        <v>389</v>
      </c>
      <c r="D162" s="9" t="s">
        <v>632</v>
      </c>
      <c r="E162" s="4" t="s">
        <v>129</v>
      </c>
      <c r="F162" s="4" t="s">
        <v>129</v>
      </c>
      <c r="G162" s="4" t="s">
        <v>129</v>
      </c>
      <c r="H162" s="3" t="s">
        <v>14</v>
      </c>
      <c r="I162" s="3" t="s">
        <v>14</v>
      </c>
      <c r="J162" s="3" t="s">
        <v>14</v>
      </c>
      <c r="K162" s="3" t="s">
        <v>14</v>
      </c>
    </row>
    <row r="163" spans="1:11" ht="16.5" customHeight="1">
      <c r="A163" s="7" t="s">
        <v>352</v>
      </c>
      <c r="B163" s="8" t="s">
        <v>2</v>
      </c>
      <c r="C163" s="7" t="s">
        <v>390</v>
      </c>
      <c r="D163" s="9" t="s">
        <v>633</v>
      </c>
      <c r="E163" s="4" t="s">
        <v>129</v>
      </c>
      <c r="F163" s="4" t="s">
        <v>129</v>
      </c>
      <c r="G163" s="4" t="s">
        <v>129</v>
      </c>
      <c r="H163" s="3" t="s">
        <v>14</v>
      </c>
      <c r="I163" s="3" t="s">
        <v>14</v>
      </c>
      <c r="J163" s="3" t="s">
        <v>14</v>
      </c>
      <c r="K163" s="3" t="s">
        <v>14</v>
      </c>
    </row>
    <row r="164" spans="1:11" ht="16.5" customHeight="1">
      <c r="A164" s="7" t="s">
        <v>354</v>
      </c>
      <c r="B164" s="8" t="s">
        <v>2</v>
      </c>
      <c r="C164" s="8" t="s">
        <v>391</v>
      </c>
      <c r="D164" s="9" t="s">
        <v>634</v>
      </c>
      <c r="E164" s="4" t="s">
        <v>129</v>
      </c>
      <c r="F164" s="4" t="s">
        <v>129</v>
      </c>
      <c r="G164" s="4" t="s">
        <v>129</v>
      </c>
      <c r="H164" s="3" t="s">
        <v>14</v>
      </c>
      <c r="I164" s="3" t="s">
        <v>14</v>
      </c>
      <c r="J164" s="3" t="s">
        <v>14</v>
      </c>
      <c r="K164" s="3" t="s">
        <v>14</v>
      </c>
    </row>
    <row r="165" spans="1:11" ht="16.5" customHeight="1">
      <c r="A165" s="7" t="s">
        <v>356</v>
      </c>
      <c r="B165" s="8" t="s">
        <v>2</v>
      </c>
      <c r="C165" s="8" t="s">
        <v>392</v>
      </c>
      <c r="D165" s="9" t="s">
        <v>635</v>
      </c>
      <c r="E165" s="4" t="s">
        <v>129</v>
      </c>
      <c r="F165" s="4" t="s">
        <v>129</v>
      </c>
      <c r="G165" s="4" t="s">
        <v>129</v>
      </c>
      <c r="H165" s="3" t="s">
        <v>14</v>
      </c>
      <c r="I165" s="3" t="s">
        <v>14</v>
      </c>
      <c r="J165" s="3" t="s">
        <v>14</v>
      </c>
      <c r="K165" s="3" t="s">
        <v>14</v>
      </c>
    </row>
    <row r="166" spans="1:11" ht="16.5" customHeight="1">
      <c r="A166" s="7" t="s">
        <v>358</v>
      </c>
      <c r="B166" s="8" t="s">
        <v>2</v>
      </c>
      <c r="C166" s="8" t="s">
        <v>393</v>
      </c>
      <c r="D166" s="9" t="s">
        <v>636</v>
      </c>
      <c r="E166" s="4" t="s">
        <v>129</v>
      </c>
      <c r="F166" s="4" t="s">
        <v>129</v>
      </c>
      <c r="G166" s="4" t="s">
        <v>129</v>
      </c>
      <c r="H166" s="3" t="s">
        <v>14</v>
      </c>
      <c r="I166" s="3" t="s">
        <v>14</v>
      </c>
      <c r="J166" s="3" t="s">
        <v>14</v>
      </c>
      <c r="K166" s="3" t="s">
        <v>14</v>
      </c>
    </row>
    <row r="167" spans="1:11" ht="16.5" customHeight="1">
      <c r="A167" s="7" t="s">
        <v>394</v>
      </c>
      <c r="B167" s="8" t="s">
        <v>2</v>
      </c>
      <c r="C167" s="8" t="s">
        <v>2</v>
      </c>
      <c r="D167" s="9" t="s">
        <v>2</v>
      </c>
      <c r="E167" s="3" t="s">
        <v>14</v>
      </c>
      <c r="F167" s="3" t="s">
        <v>14</v>
      </c>
      <c r="G167" s="3" t="s">
        <v>14</v>
      </c>
      <c r="H167" s="3" t="s">
        <v>14</v>
      </c>
      <c r="I167" s="3" t="s">
        <v>14</v>
      </c>
      <c r="J167" s="3" t="s">
        <v>14</v>
      </c>
      <c r="K167" s="3" t="s">
        <v>14</v>
      </c>
    </row>
    <row r="168" spans="1:11" ht="16.5" customHeight="1">
      <c r="A168" s="7" t="s">
        <v>395</v>
      </c>
      <c r="B168" s="8" t="s">
        <v>2</v>
      </c>
      <c r="C168" s="8" t="s">
        <v>396</v>
      </c>
      <c r="D168" s="9" t="s">
        <v>2</v>
      </c>
      <c r="E168" s="3" t="s">
        <v>14</v>
      </c>
      <c r="F168" s="3" t="s">
        <v>14</v>
      </c>
      <c r="G168" s="4" t="s">
        <v>129</v>
      </c>
      <c r="H168" s="3" t="s">
        <v>14</v>
      </c>
      <c r="I168" s="3" t="s">
        <v>14</v>
      </c>
      <c r="J168" s="4" t="s">
        <v>129</v>
      </c>
      <c r="K168" s="3" t="s">
        <v>14</v>
      </c>
    </row>
    <row r="169" spans="1:11" ht="16.5" customHeight="1">
      <c r="A169" s="7" t="s">
        <v>397</v>
      </c>
      <c r="B169" s="8" t="s">
        <v>2</v>
      </c>
      <c r="C169" s="8" t="s">
        <v>398</v>
      </c>
      <c r="D169" s="9" t="s">
        <v>637</v>
      </c>
      <c r="E169" s="3" t="s">
        <v>14</v>
      </c>
      <c r="F169" s="3" t="s">
        <v>14</v>
      </c>
      <c r="G169" s="4" t="s">
        <v>129</v>
      </c>
      <c r="H169" s="3" t="s">
        <v>14</v>
      </c>
      <c r="I169" s="3" t="s">
        <v>14</v>
      </c>
      <c r="J169" s="4" t="s">
        <v>129</v>
      </c>
      <c r="K169" s="3" t="s">
        <v>14</v>
      </c>
    </row>
    <row r="170" spans="1:11" ht="16.5" customHeight="1">
      <c r="A170" s="7" t="s">
        <v>399</v>
      </c>
      <c r="B170" s="8" t="s">
        <v>2</v>
      </c>
      <c r="C170" s="8" t="s">
        <v>400</v>
      </c>
      <c r="D170" s="9" t="s">
        <v>2</v>
      </c>
      <c r="E170" s="3" t="s">
        <v>14</v>
      </c>
      <c r="F170" s="3" t="s">
        <v>14</v>
      </c>
      <c r="G170" s="4" t="s">
        <v>129</v>
      </c>
      <c r="H170" s="3" t="s">
        <v>14</v>
      </c>
      <c r="I170" s="3" t="s">
        <v>14</v>
      </c>
      <c r="J170" s="4" t="s">
        <v>129</v>
      </c>
      <c r="K170" s="3" t="s">
        <v>14</v>
      </c>
    </row>
    <row r="171" spans="1:11" ht="16.5" customHeight="1">
      <c r="A171" s="7" t="s">
        <v>401</v>
      </c>
      <c r="B171" s="8" t="s">
        <v>2</v>
      </c>
      <c r="C171" s="8" t="s">
        <v>402</v>
      </c>
      <c r="D171" s="9" t="s">
        <v>638</v>
      </c>
      <c r="E171" s="3" t="s">
        <v>14</v>
      </c>
      <c r="F171" s="3" t="s">
        <v>14</v>
      </c>
      <c r="G171" s="4" t="s">
        <v>129</v>
      </c>
      <c r="H171" s="3" t="s">
        <v>14</v>
      </c>
      <c r="I171" s="3" t="s">
        <v>14</v>
      </c>
      <c r="J171" s="4" t="s">
        <v>129</v>
      </c>
      <c r="K171" s="3" t="s">
        <v>14</v>
      </c>
    </row>
    <row r="172" spans="1:11" ht="16.5" customHeight="1">
      <c r="A172" s="7" t="s">
        <v>403</v>
      </c>
      <c r="B172" s="8" t="s">
        <v>2</v>
      </c>
      <c r="C172" s="8" t="s">
        <v>404</v>
      </c>
      <c r="D172" s="9" t="s">
        <v>639</v>
      </c>
      <c r="E172" s="3" t="s">
        <v>14</v>
      </c>
      <c r="F172" s="3" t="s">
        <v>14</v>
      </c>
      <c r="G172" s="4" t="s">
        <v>129</v>
      </c>
      <c r="H172" s="3" t="s">
        <v>14</v>
      </c>
      <c r="I172" s="3" t="s">
        <v>14</v>
      </c>
      <c r="J172" s="4" t="s">
        <v>129</v>
      </c>
      <c r="K172" s="3" t="s">
        <v>14</v>
      </c>
    </row>
    <row r="173" spans="1:11" ht="16.5" customHeight="1">
      <c r="A173" s="7" t="s">
        <v>405</v>
      </c>
      <c r="B173" s="8" t="s">
        <v>2</v>
      </c>
      <c r="C173" s="8" t="s">
        <v>406</v>
      </c>
      <c r="D173" s="9" t="s">
        <v>640</v>
      </c>
      <c r="E173" s="3" t="s">
        <v>14</v>
      </c>
      <c r="F173" s="3" t="s">
        <v>14</v>
      </c>
      <c r="G173" s="4" t="s">
        <v>129</v>
      </c>
      <c r="H173" s="3" t="s">
        <v>14</v>
      </c>
      <c r="I173" s="3" t="s">
        <v>14</v>
      </c>
      <c r="J173" s="4" t="s">
        <v>129</v>
      </c>
      <c r="K173" s="3" t="s">
        <v>14</v>
      </c>
    </row>
    <row r="174" spans="1:11" ht="16.5" customHeight="1">
      <c r="A174" s="7" t="s">
        <v>407</v>
      </c>
      <c r="B174" s="8" t="s">
        <v>2</v>
      </c>
      <c r="C174" s="8" t="s">
        <v>408</v>
      </c>
      <c r="D174" s="9" t="s">
        <v>641</v>
      </c>
      <c r="E174" s="3" t="s">
        <v>14</v>
      </c>
      <c r="F174" s="3" t="s">
        <v>14</v>
      </c>
      <c r="G174" s="4" t="s">
        <v>129</v>
      </c>
      <c r="H174" s="3" t="s">
        <v>14</v>
      </c>
      <c r="I174" s="3" t="s">
        <v>14</v>
      </c>
      <c r="J174" s="4" t="s">
        <v>129</v>
      </c>
      <c r="K174" s="3" t="s">
        <v>14</v>
      </c>
    </row>
    <row r="175" spans="1:11" ht="16.5" customHeight="1">
      <c r="A175" s="7" t="s">
        <v>409</v>
      </c>
      <c r="B175" s="8" t="s">
        <v>2</v>
      </c>
      <c r="C175" s="8" t="s">
        <v>410</v>
      </c>
      <c r="D175" s="9" t="s">
        <v>2</v>
      </c>
      <c r="E175" s="3" t="s">
        <v>14</v>
      </c>
      <c r="F175" s="3" t="s">
        <v>14</v>
      </c>
      <c r="G175" s="4" t="s">
        <v>129</v>
      </c>
      <c r="H175" s="3" t="s">
        <v>14</v>
      </c>
      <c r="I175" s="3" t="s">
        <v>14</v>
      </c>
      <c r="J175" s="4" t="s">
        <v>129</v>
      </c>
      <c r="K175" s="3" t="s">
        <v>14</v>
      </c>
    </row>
    <row r="176" spans="1:11" ht="16.5" customHeight="1">
      <c r="A176" s="7" t="s">
        <v>401</v>
      </c>
      <c r="B176" s="8" t="s">
        <v>2</v>
      </c>
      <c r="C176" s="8" t="s">
        <v>411</v>
      </c>
      <c r="D176" s="9" t="s">
        <v>642</v>
      </c>
      <c r="E176" s="3" t="s">
        <v>14</v>
      </c>
      <c r="F176" s="3" t="s">
        <v>14</v>
      </c>
      <c r="G176" s="4" t="s">
        <v>129</v>
      </c>
      <c r="H176" s="3" t="s">
        <v>14</v>
      </c>
      <c r="I176" s="3" t="s">
        <v>14</v>
      </c>
      <c r="J176" s="4" t="s">
        <v>129</v>
      </c>
      <c r="K176" s="3" t="s">
        <v>14</v>
      </c>
    </row>
    <row r="177" spans="1:11" ht="16.5" customHeight="1">
      <c r="A177" s="7" t="s">
        <v>403</v>
      </c>
      <c r="B177" s="8" t="s">
        <v>2</v>
      </c>
      <c r="C177" s="8" t="s">
        <v>412</v>
      </c>
      <c r="D177" s="9" t="s">
        <v>643</v>
      </c>
      <c r="E177" s="3" t="s">
        <v>14</v>
      </c>
      <c r="F177" s="3" t="s">
        <v>14</v>
      </c>
      <c r="G177" s="4" t="s">
        <v>129</v>
      </c>
      <c r="H177" s="3" t="s">
        <v>14</v>
      </c>
      <c r="I177" s="3" t="s">
        <v>14</v>
      </c>
      <c r="J177" s="4" t="s">
        <v>129</v>
      </c>
      <c r="K177" s="3" t="s">
        <v>14</v>
      </c>
    </row>
    <row r="178" spans="1:11" ht="16.5" customHeight="1">
      <c r="A178" s="7" t="s">
        <v>405</v>
      </c>
      <c r="B178" s="8" t="s">
        <v>2</v>
      </c>
      <c r="C178" s="8" t="s">
        <v>413</v>
      </c>
      <c r="D178" s="9" t="s">
        <v>644</v>
      </c>
      <c r="E178" s="3" t="s">
        <v>14</v>
      </c>
      <c r="F178" s="3" t="s">
        <v>14</v>
      </c>
      <c r="G178" s="4" t="s">
        <v>129</v>
      </c>
      <c r="H178" s="3" t="s">
        <v>14</v>
      </c>
      <c r="I178" s="3" t="s">
        <v>14</v>
      </c>
      <c r="J178" s="4" t="s">
        <v>129</v>
      </c>
      <c r="K178" s="3" t="s">
        <v>14</v>
      </c>
    </row>
    <row r="179" spans="1:11" ht="16.5" customHeight="1">
      <c r="A179" s="7" t="s">
        <v>407</v>
      </c>
      <c r="B179" s="8" t="s">
        <v>2</v>
      </c>
      <c r="C179" s="8" t="s">
        <v>414</v>
      </c>
      <c r="D179" s="9" t="s">
        <v>645</v>
      </c>
      <c r="E179" s="3" t="s">
        <v>14</v>
      </c>
      <c r="F179" s="3" t="s">
        <v>14</v>
      </c>
      <c r="G179" s="4" t="s">
        <v>129</v>
      </c>
      <c r="H179" s="3" t="s">
        <v>14</v>
      </c>
      <c r="I179" s="3" t="s">
        <v>14</v>
      </c>
      <c r="J179" s="4" t="s">
        <v>129</v>
      </c>
      <c r="K179" s="3" t="s">
        <v>14</v>
      </c>
    </row>
    <row r="180" spans="1:11" ht="16.5" customHeight="1">
      <c r="A180" s="7" t="s">
        <v>646</v>
      </c>
      <c r="B180" s="8" t="s">
        <v>2</v>
      </c>
      <c r="C180" s="8" t="s">
        <v>415</v>
      </c>
      <c r="D180" s="9" t="s">
        <v>2</v>
      </c>
      <c r="E180" s="3" t="s">
        <v>14</v>
      </c>
      <c r="F180" s="3" t="s">
        <v>14</v>
      </c>
      <c r="G180" s="4" t="s">
        <v>129</v>
      </c>
      <c r="H180" s="3" t="s">
        <v>14</v>
      </c>
      <c r="I180" s="3" t="s">
        <v>14</v>
      </c>
      <c r="J180" s="4" t="s">
        <v>129</v>
      </c>
      <c r="K180" s="3" t="s">
        <v>14</v>
      </c>
    </row>
    <row r="181" spans="1:11" ht="51.75" customHeight="1">
      <c r="A181" s="7" t="s">
        <v>416</v>
      </c>
      <c r="B181" s="8" t="s">
        <v>2</v>
      </c>
      <c r="C181" s="7" t="s">
        <v>417</v>
      </c>
      <c r="D181" s="9" t="s">
        <v>647</v>
      </c>
      <c r="E181" s="3">
        <f>E11</f>
        <v>912421.31</v>
      </c>
      <c r="F181" s="3">
        <f>F11</f>
        <v>912421.31</v>
      </c>
      <c r="G181" s="3"/>
      <c r="H181" s="3">
        <f>H11</f>
        <v>912421.31</v>
      </c>
      <c r="I181" s="3">
        <f>I11</f>
        <v>912421.31</v>
      </c>
      <c r="J181" s="4" t="s">
        <v>129</v>
      </c>
      <c r="K181" s="3" t="s">
        <v>14</v>
      </c>
    </row>
    <row r="182" spans="1:11" ht="16.5" customHeight="1">
      <c r="A182" s="7" t="s">
        <v>418</v>
      </c>
      <c r="B182" s="8" t="s">
        <v>2</v>
      </c>
      <c r="C182" s="7" t="s">
        <v>419</v>
      </c>
      <c r="D182" s="9" t="s">
        <v>648</v>
      </c>
      <c r="E182" s="3">
        <v>4</v>
      </c>
      <c r="F182" s="3">
        <f>E182</f>
        <v>4</v>
      </c>
      <c r="G182" s="3" t="s">
        <v>14</v>
      </c>
      <c r="H182" s="3">
        <f>E182</f>
        <v>4</v>
      </c>
      <c r="I182" s="3">
        <f>H182</f>
        <v>4</v>
      </c>
      <c r="J182" s="4" t="s">
        <v>129</v>
      </c>
      <c r="K182" s="3" t="s">
        <v>14</v>
      </c>
    </row>
    <row r="183" spans="1:11" ht="16.5" customHeight="1">
      <c r="A183" s="7" t="s">
        <v>420</v>
      </c>
      <c r="B183" s="8" t="s">
        <v>2</v>
      </c>
      <c r="C183" s="8" t="s">
        <v>421</v>
      </c>
      <c r="D183" s="9" t="s">
        <v>2</v>
      </c>
      <c r="E183" s="3" t="s">
        <v>14</v>
      </c>
      <c r="F183" s="3" t="s">
        <v>14</v>
      </c>
      <c r="G183" s="4" t="s">
        <v>129</v>
      </c>
      <c r="H183" s="3" t="s">
        <v>14</v>
      </c>
      <c r="I183" s="3" t="s">
        <v>14</v>
      </c>
      <c r="J183" s="4" t="s">
        <v>129</v>
      </c>
      <c r="K183" s="3" t="s">
        <v>14</v>
      </c>
    </row>
    <row r="184" spans="1:11" ht="16.5" customHeight="1">
      <c r="A184" s="7" t="s">
        <v>422</v>
      </c>
      <c r="B184" s="8" t="s">
        <v>2</v>
      </c>
      <c r="C184" s="7" t="s">
        <v>423</v>
      </c>
      <c r="D184" s="9" t="s">
        <v>649</v>
      </c>
      <c r="E184" s="3" t="s">
        <v>14</v>
      </c>
      <c r="F184" s="3" t="s">
        <v>14</v>
      </c>
      <c r="G184" s="4" t="s">
        <v>129</v>
      </c>
      <c r="H184" s="3" t="s">
        <v>14</v>
      </c>
      <c r="I184" s="3" t="s">
        <v>14</v>
      </c>
      <c r="J184" s="4" t="s">
        <v>129</v>
      </c>
      <c r="K184" s="3" t="s">
        <v>14</v>
      </c>
    </row>
    <row r="185" spans="1:11" ht="16.5" customHeight="1">
      <c r="A185" s="7" t="s">
        <v>424</v>
      </c>
      <c r="B185" s="8" t="s">
        <v>2</v>
      </c>
      <c r="C185" s="7" t="s">
        <v>425</v>
      </c>
      <c r="D185" s="9" t="s">
        <v>650</v>
      </c>
      <c r="E185" s="3" t="s">
        <v>14</v>
      </c>
      <c r="F185" s="3" t="s">
        <v>14</v>
      </c>
      <c r="G185" s="4" t="s">
        <v>129</v>
      </c>
      <c r="H185" s="3" t="s">
        <v>14</v>
      </c>
      <c r="I185" s="3" t="s">
        <v>14</v>
      </c>
      <c r="J185" s="4" t="s">
        <v>129</v>
      </c>
      <c r="K185" s="3" t="s">
        <v>14</v>
      </c>
    </row>
    <row r="186" spans="1:11" ht="16.5" customHeight="1">
      <c r="A186" s="7" t="s">
        <v>426</v>
      </c>
      <c r="B186" s="8" t="s">
        <v>2</v>
      </c>
      <c r="C186" s="8" t="s">
        <v>427</v>
      </c>
      <c r="D186" s="9" t="s">
        <v>651</v>
      </c>
      <c r="E186" s="3" t="s">
        <v>14</v>
      </c>
      <c r="F186" s="3" t="s">
        <v>14</v>
      </c>
      <c r="G186" s="4" t="s">
        <v>129</v>
      </c>
      <c r="H186" s="3" t="s">
        <v>14</v>
      </c>
      <c r="I186" s="3" t="s">
        <v>14</v>
      </c>
      <c r="J186" s="4" t="s">
        <v>129</v>
      </c>
      <c r="K186" s="3" t="s">
        <v>14</v>
      </c>
    </row>
    <row r="187" spans="1:11" ht="16.5" customHeight="1">
      <c r="A187" s="7" t="s">
        <v>428</v>
      </c>
      <c r="B187" s="8" t="s">
        <v>2</v>
      </c>
      <c r="C187" s="7" t="s">
        <v>429</v>
      </c>
      <c r="D187" s="9" t="s">
        <v>652</v>
      </c>
      <c r="E187" s="3" t="s">
        <v>14</v>
      </c>
      <c r="F187" s="3" t="s">
        <v>14</v>
      </c>
      <c r="G187" s="4" t="s">
        <v>129</v>
      </c>
      <c r="H187" s="3" t="s">
        <v>14</v>
      </c>
      <c r="I187" s="3" t="s">
        <v>14</v>
      </c>
      <c r="J187" s="4" t="s">
        <v>129</v>
      </c>
      <c r="K187" s="3" t="s">
        <v>14</v>
      </c>
    </row>
    <row r="188" spans="1:11" ht="16.5" customHeight="1">
      <c r="A188" s="7" t="s">
        <v>430</v>
      </c>
      <c r="B188" s="8" t="s">
        <v>2</v>
      </c>
      <c r="C188" s="7" t="s">
        <v>431</v>
      </c>
      <c r="D188" s="9" t="s">
        <v>653</v>
      </c>
      <c r="E188" s="3" t="s">
        <v>14</v>
      </c>
      <c r="F188" s="3" t="s">
        <v>14</v>
      </c>
      <c r="G188" s="4" t="s">
        <v>129</v>
      </c>
      <c r="H188" s="3" t="s">
        <v>14</v>
      </c>
      <c r="I188" s="3" t="s">
        <v>14</v>
      </c>
      <c r="J188" s="4" t="s">
        <v>129</v>
      </c>
      <c r="K188" s="3" t="s">
        <v>14</v>
      </c>
    </row>
    <row r="189" spans="1:11" ht="16.5" customHeight="1">
      <c r="A189" s="7" t="s">
        <v>432</v>
      </c>
      <c r="B189" s="8" t="s">
        <v>2</v>
      </c>
      <c r="C189" s="8" t="s">
        <v>433</v>
      </c>
      <c r="D189" s="9" t="s">
        <v>654</v>
      </c>
      <c r="E189" s="3" t="s">
        <v>14</v>
      </c>
      <c r="F189" s="3" t="s">
        <v>14</v>
      </c>
      <c r="G189" s="4" t="s">
        <v>129</v>
      </c>
      <c r="H189" s="3" t="s">
        <v>14</v>
      </c>
      <c r="I189" s="3" t="s">
        <v>14</v>
      </c>
      <c r="J189" s="4" t="s">
        <v>129</v>
      </c>
      <c r="K189" s="3" t="s">
        <v>14</v>
      </c>
    </row>
    <row r="190" spans="1:11" ht="16.5" customHeight="1">
      <c r="A190" s="7" t="s">
        <v>434</v>
      </c>
      <c r="B190" s="8" t="s">
        <v>2</v>
      </c>
      <c r="C190" s="7" t="s">
        <v>435</v>
      </c>
      <c r="D190" s="9" t="s">
        <v>655</v>
      </c>
      <c r="E190" s="3" t="s">
        <v>14</v>
      </c>
      <c r="F190" s="3" t="s">
        <v>14</v>
      </c>
      <c r="G190" s="4" t="s">
        <v>129</v>
      </c>
      <c r="H190" s="3" t="s">
        <v>14</v>
      </c>
      <c r="I190" s="3" t="s">
        <v>14</v>
      </c>
      <c r="J190" s="4" t="s">
        <v>129</v>
      </c>
      <c r="K190" s="3" t="s">
        <v>14</v>
      </c>
    </row>
    <row r="191" spans="1:11" ht="16.5" customHeight="1">
      <c r="A191" s="7" t="s">
        <v>436</v>
      </c>
      <c r="B191" s="8" t="s">
        <v>2</v>
      </c>
      <c r="C191" s="7" t="s">
        <v>437</v>
      </c>
      <c r="D191" s="9" t="s">
        <v>656</v>
      </c>
      <c r="E191" s="3" t="s">
        <v>14</v>
      </c>
      <c r="F191" s="3" t="s">
        <v>14</v>
      </c>
      <c r="G191" s="4" t="s">
        <v>129</v>
      </c>
      <c r="H191" s="3" t="s">
        <v>14</v>
      </c>
      <c r="I191" s="3" t="s">
        <v>14</v>
      </c>
      <c r="J191" s="4" t="s">
        <v>129</v>
      </c>
      <c r="K191" s="3" t="s">
        <v>14</v>
      </c>
    </row>
    <row r="192" spans="1:11" ht="16.5" customHeight="1">
      <c r="A192" s="7" t="s">
        <v>438</v>
      </c>
      <c r="B192" s="8" t="s">
        <v>2</v>
      </c>
      <c r="C192" s="8" t="s">
        <v>439</v>
      </c>
      <c r="D192" s="9" t="s">
        <v>2</v>
      </c>
      <c r="E192" s="3" t="s">
        <v>14</v>
      </c>
      <c r="F192" s="3" t="s">
        <v>14</v>
      </c>
      <c r="G192" s="4" t="s">
        <v>129</v>
      </c>
      <c r="H192" s="3" t="s">
        <v>14</v>
      </c>
      <c r="I192" s="3" t="s">
        <v>14</v>
      </c>
      <c r="J192" s="4" t="s">
        <v>129</v>
      </c>
      <c r="K192" s="3" t="s">
        <v>14</v>
      </c>
    </row>
    <row r="193" spans="1:11" ht="16.5" customHeight="1">
      <c r="A193" s="7" t="s">
        <v>440</v>
      </c>
      <c r="B193" s="8" t="s">
        <v>2</v>
      </c>
      <c r="C193" s="7" t="s">
        <v>441</v>
      </c>
      <c r="D193" s="9" t="s">
        <v>657</v>
      </c>
      <c r="E193" s="3" t="s">
        <v>14</v>
      </c>
      <c r="F193" s="3" t="s">
        <v>14</v>
      </c>
      <c r="G193" s="4" t="s">
        <v>129</v>
      </c>
      <c r="H193" s="3" t="s">
        <v>14</v>
      </c>
      <c r="I193" s="3" t="s">
        <v>14</v>
      </c>
      <c r="J193" s="4" t="s">
        <v>129</v>
      </c>
      <c r="K193" s="3" t="s">
        <v>14</v>
      </c>
    </row>
    <row r="194" spans="1:11" ht="16.5" customHeight="1">
      <c r="A194" s="7" t="s">
        <v>442</v>
      </c>
      <c r="B194" s="8" t="s">
        <v>2</v>
      </c>
      <c r="C194" s="7" t="s">
        <v>443</v>
      </c>
      <c r="D194" s="9" t="s">
        <v>658</v>
      </c>
      <c r="E194" s="3" t="s">
        <v>14</v>
      </c>
      <c r="F194" s="3" t="s">
        <v>14</v>
      </c>
      <c r="G194" s="4" t="s">
        <v>129</v>
      </c>
      <c r="H194" s="3" t="s">
        <v>14</v>
      </c>
      <c r="I194" s="3" t="s">
        <v>14</v>
      </c>
      <c r="J194" s="4" t="s">
        <v>129</v>
      </c>
      <c r="K194" s="3" t="s">
        <v>14</v>
      </c>
    </row>
    <row r="195" spans="1:11" ht="16.5" customHeight="1">
      <c r="A195" s="7" t="s">
        <v>444</v>
      </c>
      <c r="B195" s="8" t="s">
        <v>2</v>
      </c>
      <c r="C195" s="8" t="s">
        <v>445</v>
      </c>
      <c r="D195" s="9" t="s">
        <v>2</v>
      </c>
      <c r="E195" s="3" t="s">
        <v>14</v>
      </c>
      <c r="F195" s="3" t="s">
        <v>14</v>
      </c>
      <c r="G195" s="4" t="s">
        <v>129</v>
      </c>
      <c r="H195" s="3" t="s">
        <v>14</v>
      </c>
      <c r="I195" s="3" t="s">
        <v>14</v>
      </c>
      <c r="J195" s="4" t="s">
        <v>129</v>
      </c>
      <c r="K195" s="3" t="s">
        <v>14</v>
      </c>
    </row>
    <row r="196" spans="1:11" ht="16.5" customHeight="1">
      <c r="A196" s="7" t="s">
        <v>446</v>
      </c>
      <c r="B196" s="8" t="s">
        <v>2</v>
      </c>
      <c r="C196" s="7" t="s">
        <v>447</v>
      </c>
      <c r="D196" s="9" t="s">
        <v>659</v>
      </c>
      <c r="E196" s="3" t="s">
        <v>14</v>
      </c>
      <c r="F196" s="3" t="s">
        <v>14</v>
      </c>
      <c r="G196" s="4" t="s">
        <v>129</v>
      </c>
      <c r="H196" s="3" t="s">
        <v>14</v>
      </c>
      <c r="I196" s="3" t="s">
        <v>14</v>
      </c>
      <c r="J196" s="4" t="s">
        <v>129</v>
      </c>
      <c r="K196" s="3" t="s">
        <v>14</v>
      </c>
    </row>
    <row r="197" spans="1:11" ht="16.5" customHeight="1">
      <c r="A197" s="7" t="s">
        <v>448</v>
      </c>
      <c r="B197" s="8" t="s">
        <v>2</v>
      </c>
      <c r="C197" s="7" t="s">
        <v>449</v>
      </c>
      <c r="D197" s="9" t="s">
        <v>660</v>
      </c>
      <c r="E197" s="3" t="s">
        <v>14</v>
      </c>
      <c r="F197" s="3" t="s">
        <v>14</v>
      </c>
      <c r="G197" s="4" t="s">
        <v>129</v>
      </c>
      <c r="H197" s="3" t="s">
        <v>14</v>
      </c>
      <c r="I197" s="3" t="s">
        <v>14</v>
      </c>
      <c r="J197" s="4" t="s">
        <v>129</v>
      </c>
      <c r="K197" s="3" t="s">
        <v>14</v>
      </c>
    </row>
    <row r="198" spans="1:11" ht="16.5" customHeight="1">
      <c r="A198" s="7" t="s">
        <v>450</v>
      </c>
      <c r="B198" s="8" t="s">
        <v>2</v>
      </c>
      <c r="C198" s="8" t="s">
        <v>451</v>
      </c>
      <c r="D198" s="9" t="s">
        <v>2</v>
      </c>
      <c r="E198" s="3" t="s">
        <v>14</v>
      </c>
      <c r="F198" s="3" t="s">
        <v>14</v>
      </c>
      <c r="G198" s="4" t="s">
        <v>129</v>
      </c>
      <c r="H198" s="3" t="s">
        <v>14</v>
      </c>
      <c r="I198" s="3" t="s">
        <v>14</v>
      </c>
      <c r="J198" s="4" t="s">
        <v>129</v>
      </c>
      <c r="K198" s="3" t="s">
        <v>14</v>
      </c>
    </row>
    <row r="199" spans="1:11" ht="16.5" customHeight="1">
      <c r="A199" s="7" t="s">
        <v>452</v>
      </c>
      <c r="B199" s="8" t="s">
        <v>2</v>
      </c>
      <c r="C199" s="7" t="s">
        <v>453</v>
      </c>
      <c r="D199" s="9" t="s">
        <v>661</v>
      </c>
      <c r="E199" s="3" t="s">
        <v>14</v>
      </c>
      <c r="F199" s="3" t="s">
        <v>14</v>
      </c>
      <c r="G199" s="4" t="s">
        <v>129</v>
      </c>
      <c r="H199" s="3" t="s">
        <v>14</v>
      </c>
      <c r="I199" s="3" t="s">
        <v>14</v>
      </c>
      <c r="J199" s="4" t="s">
        <v>129</v>
      </c>
      <c r="K199" s="3" t="s">
        <v>14</v>
      </c>
    </row>
    <row r="200" spans="1:11" ht="16.5" customHeight="1">
      <c r="A200" s="7" t="s">
        <v>454</v>
      </c>
      <c r="B200" s="8" t="s">
        <v>2</v>
      </c>
      <c r="C200" s="7" t="s">
        <v>455</v>
      </c>
      <c r="D200" s="9" t="s">
        <v>662</v>
      </c>
      <c r="E200" s="3" t="s">
        <v>14</v>
      </c>
      <c r="F200" s="3" t="s">
        <v>14</v>
      </c>
      <c r="G200" s="4" t="s">
        <v>129</v>
      </c>
      <c r="H200" s="3" t="s">
        <v>14</v>
      </c>
      <c r="I200" s="3" t="s">
        <v>14</v>
      </c>
      <c r="J200" s="4" t="s">
        <v>129</v>
      </c>
      <c r="K200" s="3" t="s">
        <v>14</v>
      </c>
    </row>
    <row r="201" spans="1:11" ht="16.5" customHeight="1">
      <c r="A201" s="7" t="s">
        <v>456</v>
      </c>
      <c r="B201" s="8" t="s">
        <v>2</v>
      </c>
      <c r="C201" s="8" t="s">
        <v>457</v>
      </c>
      <c r="D201" s="9" t="s">
        <v>2</v>
      </c>
      <c r="E201" s="3" t="s">
        <v>14</v>
      </c>
      <c r="F201" s="3" t="s">
        <v>14</v>
      </c>
      <c r="G201" s="4" t="s">
        <v>129</v>
      </c>
      <c r="H201" s="3" t="s">
        <v>14</v>
      </c>
      <c r="I201" s="3" t="s">
        <v>14</v>
      </c>
      <c r="J201" s="4" t="s">
        <v>129</v>
      </c>
      <c r="K201" s="3" t="s">
        <v>14</v>
      </c>
    </row>
    <row r="202" spans="1:11" ht="16.5" customHeight="1">
      <c r="A202" s="7" t="s">
        <v>458</v>
      </c>
      <c r="B202" s="8" t="s">
        <v>2</v>
      </c>
      <c r="C202" s="7" t="s">
        <v>459</v>
      </c>
      <c r="D202" s="9" t="s">
        <v>663</v>
      </c>
      <c r="E202" s="3" t="s">
        <v>14</v>
      </c>
      <c r="F202" s="3" t="s">
        <v>14</v>
      </c>
      <c r="G202" s="4" t="s">
        <v>129</v>
      </c>
      <c r="H202" s="3" t="s">
        <v>14</v>
      </c>
      <c r="I202" s="3" t="s">
        <v>14</v>
      </c>
      <c r="J202" s="4" t="s">
        <v>129</v>
      </c>
      <c r="K202" s="3" t="s">
        <v>14</v>
      </c>
    </row>
    <row r="203" spans="1:11" ht="16.5" customHeight="1">
      <c r="A203" s="7" t="s">
        <v>460</v>
      </c>
      <c r="B203" s="8" t="s">
        <v>2</v>
      </c>
      <c r="C203" s="7" t="s">
        <v>461</v>
      </c>
      <c r="D203" s="9" t="s">
        <v>664</v>
      </c>
      <c r="E203" s="3" t="s">
        <v>14</v>
      </c>
      <c r="F203" s="3" t="s">
        <v>14</v>
      </c>
      <c r="G203" s="4" t="s">
        <v>129</v>
      </c>
      <c r="H203" s="3" t="s">
        <v>14</v>
      </c>
      <c r="I203" s="3" t="s">
        <v>14</v>
      </c>
      <c r="J203" s="4" t="s">
        <v>129</v>
      </c>
      <c r="K203" s="3" t="s">
        <v>14</v>
      </c>
    </row>
    <row r="204" spans="1:11" ht="16.5" customHeight="1">
      <c r="A204" s="7" t="s">
        <v>462</v>
      </c>
      <c r="B204" s="8" t="s">
        <v>2</v>
      </c>
      <c r="C204" s="8" t="s">
        <v>463</v>
      </c>
      <c r="D204" s="9" t="s">
        <v>2</v>
      </c>
      <c r="E204" s="3" t="s">
        <v>14</v>
      </c>
      <c r="F204" s="3" t="s">
        <v>14</v>
      </c>
      <c r="G204" s="4" t="s">
        <v>129</v>
      </c>
      <c r="H204" s="3" t="s">
        <v>14</v>
      </c>
      <c r="I204" s="3" t="s">
        <v>14</v>
      </c>
      <c r="J204" s="4" t="s">
        <v>129</v>
      </c>
      <c r="K204" s="3" t="s">
        <v>14</v>
      </c>
    </row>
    <row r="205" spans="1:11" ht="16.5" customHeight="1">
      <c r="A205" s="7" t="s">
        <v>397</v>
      </c>
      <c r="B205" s="8" t="s">
        <v>2</v>
      </c>
      <c r="C205" s="8" t="s">
        <v>464</v>
      </c>
      <c r="D205" s="9" t="s">
        <v>665</v>
      </c>
      <c r="E205" s="3" t="s">
        <v>14</v>
      </c>
      <c r="F205" s="3" t="s">
        <v>14</v>
      </c>
      <c r="G205" s="4" t="s">
        <v>129</v>
      </c>
      <c r="H205" s="3" t="s">
        <v>14</v>
      </c>
      <c r="I205" s="3" t="s">
        <v>14</v>
      </c>
      <c r="J205" s="4" t="s">
        <v>129</v>
      </c>
      <c r="K205" s="3" t="s">
        <v>14</v>
      </c>
    </row>
    <row r="206" spans="1:11" ht="16.5" customHeight="1">
      <c r="A206" s="7" t="s">
        <v>465</v>
      </c>
      <c r="B206" s="8" t="s">
        <v>2</v>
      </c>
      <c r="C206" s="8" t="s">
        <v>466</v>
      </c>
      <c r="D206" s="9" t="s">
        <v>2</v>
      </c>
      <c r="E206" s="3" t="s">
        <v>14</v>
      </c>
      <c r="F206" s="3" t="s">
        <v>14</v>
      </c>
      <c r="G206" s="4" t="s">
        <v>129</v>
      </c>
      <c r="H206" s="3" t="s">
        <v>14</v>
      </c>
      <c r="I206" s="3" t="s">
        <v>14</v>
      </c>
      <c r="J206" s="4" t="s">
        <v>129</v>
      </c>
      <c r="K206" s="3" t="s">
        <v>14</v>
      </c>
    </row>
    <row r="207" spans="1:11" ht="16.5" customHeight="1">
      <c r="A207" s="7" t="s">
        <v>401</v>
      </c>
      <c r="B207" s="8" t="s">
        <v>2</v>
      </c>
      <c r="C207" s="8" t="s">
        <v>467</v>
      </c>
      <c r="D207" s="9" t="s">
        <v>666</v>
      </c>
      <c r="E207" s="3" t="s">
        <v>14</v>
      </c>
      <c r="F207" s="3" t="s">
        <v>14</v>
      </c>
      <c r="G207" s="4" t="s">
        <v>129</v>
      </c>
      <c r="H207" s="3" t="s">
        <v>14</v>
      </c>
      <c r="I207" s="3" t="s">
        <v>14</v>
      </c>
      <c r="J207" s="4" t="s">
        <v>129</v>
      </c>
      <c r="K207" s="3" t="s">
        <v>14</v>
      </c>
    </row>
    <row r="208" spans="1:11" ht="16.5" customHeight="1">
      <c r="A208" s="7" t="s">
        <v>403</v>
      </c>
      <c r="B208" s="8" t="s">
        <v>2</v>
      </c>
      <c r="C208" s="8" t="s">
        <v>468</v>
      </c>
      <c r="D208" s="9" t="s">
        <v>667</v>
      </c>
      <c r="E208" s="3" t="s">
        <v>14</v>
      </c>
      <c r="F208" s="3" t="s">
        <v>14</v>
      </c>
      <c r="G208" s="4" t="s">
        <v>129</v>
      </c>
      <c r="H208" s="3" t="s">
        <v>14</v>
      </c>
      <c r="I208" s="3" t="s">
        <v>14</v>
      </c>
      <c r="J208" s="4" t="s">
        <v>129</v>
      </c>
      <c r="K208" s="3" t="s">
        <v>14</v>
      </c>
    </row>
    <row r="209" spans="1:11" ht="16.5" customHeight="1">
      <c r="A209" s="7" t="s">
        <v>405</v>
      </c>
      <c r="B209" s="8" t="s">
        <v>2</v>
      </c>
      <c r="C209" s="8" t="s">
        <v>469</v>
      </c>
      <c r="D209" s="9" t="s">
        <v>668</v>
      </c>
      <c r="E209" s="3" t="s">
        <v>14</v>
      </c>
      <c r="F209" s="3" t="s">
        <v>14</v>
      </c>
      <c r="G209" s="4" t="s">
        <v>129</v>
      </c>
      <c r="H209" s="3" t="s">
        <v>14</v>
      </c>
      <c r="I209" s="3" t="s">
        <v>14</v>
      </c>
      <c r="J209" s="4" t="s">
        <v>129</v>
      </c>
      <c r="K209" s="3" t="s">
        <v>14</v>
      </c>
    </row>
    <row r="210" spans="1:11" ht="16.5" customHeight="1">
      <c r="A210" s="7" t="s">
        <v>407</v>
      </c>
      <c r="B210" s="8" t="s">
        <v>2</v>
      </c>
      <c r="C210" s="8" t="s">
        <v>470</v>
      </c>
      <c r="D210" s="9" t="s">
        <v>669</v>
      </c>
      <c r="E210" s="3" t="s">
        <v>14</v>
      </c>
      <c r="F210" s="3" t="s">
        <v>14</v>
      </c>
      <c r="G210" s="4" t="s">
        <v>129</v>
      </c>
      <c r="H210" s="3" t="s">
        <v>14</v>
      </c>
      <c r="I210" s="3" t="s">
        <v>14</v>
      </c>
      <c r="J210" s="4" t="s">
        <v>129</v>
      </c>
      <c r="K210" s="3" t="s">
        <v>14</v>
      </c>
    </row>
    <row r="211" spans="1:11" ht="16.5" customHeight="1">
      <c r="A211" s="7" t="s">
        <v>471</v>
      </c>
      <c r="B211" s="8" t="s">
        <v>2</v>
      </c>
      <c r="C211" s="8" t="s">
        <v>472</v>
      </c>
      <c r="D211" s="9" t="s">
        <v>2</v>
      </c>
      <c r="E211" s="3" t="s">
        <v>14</v>
      </c>
      <c r="F211" s="3" t="s">
        <v>14</v>
      </c>
      <c r="G211" s="4" t="s">
        <v>129</v>
      </c>
      <c r="H211" s="3" t="s">
        <v>14</v>
      </c>
      <c r="I211" s="3" t="s">
        <v>14</v>
      </c>
      <c r="J211" s="4" t="s">
        <v>129</v>
      </c>
      <c r="K211" s="3" t="s">
        <v>14</v>
      </c>
    </row>
    <row r="212" spans="1:11" ht="16.5" customHeight="1">
      <c r="A212" s="7" t="s">
        <v>401</v>
      </c>
      <c r="B212" s="8" t="s">
        <v>2</v>
      </c>
      <c r="C212" s="8" t="s">
        <v>473</v>
      </c>
      <c r="D212" s="9" t="s">
        <v>670</v>
      </c>
      <c r="E212" s="3" t="s">
        <v>14</v>
      </c>
      <c r="F212" s="3" t="s">
        <v>14</v>
      </c>
      <c r="G212" s="4" t="s">
        <v>129</v>
      </c>
      <c r="H212" s="3" t="s">
        <v>14</v>
      </c>
      <c r="I212" s="3" t="s">
        <v>14</v>
      </c>
      <c r="J212" s="4" t="s">
        <v>129</v>
      </c>
      <c r="K212" s="3" t="s">
        <v>14</v>
      </c>
    </row>
    <row r="213" spans="1:11" ht="16.5" customHeight="1">
      <c r="A213" s="7" t="s">
        <v>403</v>
      </c>
      <c r="B213" s="8" t="s">
        <v>2</v>
      </c>
      <c r="C213" s="8" t="s">
        <v>474</v>
      </c>
      <c r="D213" s="9" t="s">
        <v>671</v>
      </c>
      <c r="E213" s="3" t="s">
        <v>14</v>
      </c>
      <c r="F213" s="3" t="s">
        <v>14</v>
      </c>
      <c r="G213" s="4" t="s">
        <v>129</v>
      </c>
      <c r="H213" s="3" t="s">
        <v>14</v>
      </c>
      <c r="I213" s="3" t="s">
        <v>14</v>
      </c>
      <c r="J213" s="4" t="s">
        <v>129</v>
      </c>
      <c r="K213" s="3" t="s">
        <v>14</v>
      </c>
    </row>
    <row r="214" spans="1:11" ht="16.5" customHeight="1">
      <c r="A214" s="7" t="s">
        <v>405</v>
      </c>
      <c r="B214" s="8" t="s">
        <v>2</v>
      </c>
      <c r="C214" s="8" t="s">
        <v>475</v>
      </c>
      <c r="D214" s="9" t="s">
        <v>672</v>
      </c>
      <c r="E214" s="3" t="s">
        <v>14</v>
      </c>
      <c r="F214" s="3" t="s">
        <v>14</v>
      </c>
      <c r="G214" s="4" t="s">
        <v>129</v>
      </c>
      <c r="H214" s="3" t="s">
        <v>14</v>
      </c>
      <c r="I214" s="3" t="s">
        <v>14</v>
      </c>
      <c r="J214" s="4" t="s">
        <v>129</v>
      </c>
      <c r="K214" s="3" t="s">
        <v>14</v>
      </c>
    </row>
    <row r="215" spans="1:11" ht="16.5" customHeight="1">
      <c r="A215" s="7" t="s">
        <v>407</v>
      </c>
      <c r="B215" s="8" t="s">
        <v>2</v>
      </c>
      <c r="C215" s="8" t="s">
        <v>476</v>
      </c>
      <c r="D215" s="9" t="s">
        <v>673</v>
      </c>
      <c r="E215" s="3" t="s">
        <v>14</v>
      </c>
      <c r="F215" s="3" t="s">
        <v>14</v>
      </c>
      <c r="G215" s="4" t="s">
        <v>129</v>
      </c>
      <c r="H215" s="3" t="s">
        <v>14</v>
      </c>
      <c r="I215" s="3" t="s">
        <v>14</v>
      </c>
      <c r="J215" s="4" t="s">
        <v>129</v>
      </c>
      <c r="K215" s="3" t="s">
        <v>14</v>
      </c>
    </row>
    <row r="216" spans="1:11" ht="16.5" customHeight="1">
      <c r="A216" s="7" t="s">
        <v>242</v>
      </c>
      <c r="B216" s="8" t="s">
        <v>2</v>
      </c>
      <c r="C216" s="8" t="s">
        <v>477</v>
      </c>
      <c r="D216" s="9" t="s">
        <v>674</v>
      </c>
      <c r="E216" s="3" t="s">
        <v>14</v>
      </c>
      <c r="F216" s="3" t="s">
        <v>14</v>
      </c>
      <c r="G216" s="3" t="s">
        <v>14</v>
      </c>
      <c r="H216" s="4" t="s">
        <v>129</v>
      </c>
      <c r="I216" s="4" t="s">
        <v>129</v>
      </c>
      <c r="J216" s="4" t="s">
        <v>129</v>
      </c>
      <c r="K216" s="3" t="s">
        <v>14</v>
      </c>
    </row>
    <row r="217" spans="1:11" ht="16.5" customHeight="1">
      <c r="A217" s="7" t="s">
        <v>244</v>
      </c>
      <c r="B217" s="8" t="s">
        <v>2</v>
      </c>
      <c r="C217" s="8" t="s">
        <v>478</v>
      </c>
      <c r="D217" s="9" t="s">
        <v>675</v>
      </c>
      <c r="E217" s="3" t="s">
        <v>14</v>
      </c>
      <c r="F217" s="3" t="s">
        <v>14</v>
      </c>
      <c r="G217" s="3" t="s">
        <v>14</v>
      </c>
      <c r="H217" s="4" t="s">
        <v>129</v>
      </c>
      <c r="I217" s="4" t="s">
        <v>129</v>
      </c>
      <c r="J217" s="4" t="s">
        <v>129</v>
      </c>
      <c r="K217" s="3" t="s">
        <v>14</v>
      </c>
    </row>
    <row r="218" spans="1:11" ht="16.5" customHeight="1">
      <c r="A218" s="7" t="s">
        <v>246</v>
      </c>
      <c r="B218" s="8" t="s">
        <v>2</v>
      </c>
      <c r="C218" s="8" t="s">
        <v>479</v>
      </c>
      <c r="D218" s="9" t="s">
        <v>676</v>
      </c>
      <c r="E218" s="3" t="s">
        <v>14</v>
      </c>
      <c r="F218" s="3" t="s">
        <v>14</v>
      </c>
      <c r="G218" s="3" t="s">
        <v>14</v>
      </c>
      <c r="H218" s="4" t="s">
        <v>129</v>
      </c>
      <c r="I218" s="4" t="s">
        <v>129</v>
      </c>
      <c r="J218" s="4" t="s">
        <v>129</v>
      </c>
      <c r="K218" s="3" t="s">
        <v>14</v>
      </c>
    </row>
    <row r="219" spans="1:11" ht="16.5" customHeight="1">
      <c r="A219" s="7" t="s">
        <v>244</v>
      </c>
      <c r="B219" s="8" t="s">
        <v>2</v>
      </c>
      <c r="C219" s="8" t="s">
        <v>480</v>
      </c>
      <c r="D219" s="9" t="s">
        <v>677</v>
      </c>
      <c r="E219" s="3" t="s">
        <v>14</v>
      </c>
      <c r="F219" s="3" t="s">
        <v>14</v>
      </c>
      <c r="G219" s="3" t="s">
        <v>14</v>
      </c>
      <c r="H219" s="4" t="s">
        <v>129</v>
      </c>
      <c r="I219" s="4" t="s">
        <v>129</v>
      </c>
      <c r="J219" s="4" t="s">
        <v>129</v>
      </c>
      <c r="K219" s="3" t="s">
        <v>14</v>
      </c>
    </row>
    <row r="220" spans="1:11" ht="16.5" customHeight="1">
      <c r="A220" s="7" t="s">
        <v>249</v>
      </c>
      <c r="B220" s="8" t="s">
        <v>2</v>
      </c>
      <c r="C220" s="8" t="s">
        <v>481</v>
      </c>
      <c r="D220" s="9" t="s">
        <v>678</v>
      </c>
      <c r="E220" s="3" t="s">
        <v>14</v>
      </c>
      <c r="F220" s="3" t="s">
        <v>14</v>
      </c>
      <c r="G220" s="3" t="s">
        <v>14</v>
      </c>
      <c r="H220" s="4" t="s">
        <v>129</v>
      </c>
      <c r="I220" s="4" t="s">
        <v>129</v>
      </c>
      <c r="J220" s="4" t="s">
        <v>129</v>
      </c>
      <c r="K220" s="3" t="s">
        <v>14</v>
      </c>
    </row>
    <row r="221" spans="1:11" ht="16.5" customHeight="1">
      <c r="A221" s="7" t="s">
        <v>244</v>
      </c>
      <c r="B221" s="8" t="s">
        <v>2</v>
      </c>
      <c r="C221" s="8" t="s">
        <v>482</v>
      </c>
      <c r="D221" s="9" t="s">
        <v>679</v>
      </c>
      <c r="E221" s="3" t="s">
        <v>14</v>
      </c>
      <c r="F221" s="3" t="s">
        <v>14</v>
      </c>
      <c r="G221" s="3" t="s">
        <v>14</v>
      </c>
      <c r="H221" s="4" t="s">
        <v>129</v>
      </c>
      <c r="I221" s="4" t="s">
        <v>129</v>
      </c>
      <c r="J221" s="4" t="s">
        <v>129</v>
      </c>
      <c r="K221" s="3" t="s">
        <v>14</v>
      </c>
    </row>
    <row r="222" spans="1:11" ht="16.5" customHeight="1">
      <c r="A222" s="7" t="s">
        <v>252</v>
      </c>
      <c r="B222" s="8" t="s">
        <v>2</v>
      </c>
      <c r="C222" s="8" t="s">
        <v>483</v>
      </c>
      <c r="D222" s="9" t="s">
        <v>680</v>
      </c>
      <c r="E222" s="3" t="s">
        <v>14</v>
      </c>
      <c r="F222" s="3" t="s">
        <v>14</v>
      </c>
      <c r="G222" s="3" t="s">
        <v>14</v>
      </c>
      <c r="H222" s="4" t="s">
        <v>129</v>
      </c>
      <c r="I222" s="4" t="s">
        <v>129</v>
      </c>
      <c r="J222" s="4" t="s">
        <v>129</v>
      </c>
      <c r="K222" s="3" t="s">
        <v>14</v>
      </c>
    </row>
    <row r="223" spans="1:11" ht="16.5" customHeight="1">
      <c r="A223" s="7" t="s">
        <v>254</v>
      </c>
      <c r="B223" s="8" t="s">
        <v>2</v>
      </c>
      <c r="C223" s="8" t="s">
        <v>484</v>
      </c>
      <c r="D223" s="9" t="s">
        <v>681</v>
      </c>
      <c r="E223" s="3" t="s">
        <v>14</v>
      </c>
      <c r="F223" s="3" t="s">
        <v>14</v>
      </c>
      <c r="G223" s="3" t="s">
        <v>14</v>
      </c>
      <c r="H223" s="4" t="s">
        <v>129</v>
      </c>
      <c r="I223" s="4" t="s">
        <v>129</v>
      </c>
      <c r="J223" s="4" t="s">
        <v>129</v>
      </c>
      <c r="K223" s="3" t="s">
        <v>14</v>
      </c>
    </row>
    <row r="224" spans="1:11" ht="16.5" customHeight="1">
      <c r="A224" s="7" t="s">
        <v>485</v>
      </c>
      <c r="B224" s="8" t="s">
        <v>2</v>
      </c>
      <c r="C224" s="8" t="s">
        <v>486</v>
      </c>
      <c r="D224" s="9" t="s">
        <v>682</v>
      </c>
      <c r="E224" s="3" t="s">
        <v>14</v>
      </c>
      <c r="F224" s="3" t="s">
        <v>14</v>
      </c>
      <c r="G224" s="3" t="s">
        <v>14</v>
      </c>
      <c r="H224" s="4" t="s">
        <v>129</v>
      </c>
      <c r="I224" s="4" t="s">
        <v>129</v>
      </c>
      <c r="J224" s="4" t="s">
        <v>129</v>
      </c>
      <c r="K224" s="3" t="s">
        <v>14</v>
      </c>
    </row>
    <row r="225" spans="1:11" ht="16.5" customHeight="1">
      <c r="A225" s="7" t="s">
        <v>254</v>
      </c>
      <c r="B225" s="8" t="s">
        <v>2</v>
      </c>
      <c r="C225" s="8" t="s">
        <v>487</v>
      </c>
      <c r="D225" s="9" t="s">
        <v>683</v>
      </c>
      <c r="E225" s="3" t="s">
        <v>14</v>
      </c>
      <c r="F225" s="3" t="s">
        <v>14</v>
      </c>
      <c r="G225" s="3" t="s">
        <v>14</v>
      </c>
      <c r="H225" s="4" t="s">
        <v>129</v>
      </c>
      <c r="I225" s="4" t="s">
        <v>129</v>
      </c>
      <c r="J225" s="4" t="s">
        <v>129</v>
      </c>
      <c r="K225" s="3" t="s">
        <v>14</v>
      </c>
    </row>
    <row r="226" spans="1:11" ht="16.5" customHeight="1">
      <c r="A226" s="7" t="s">
        <v>259</v>
      </c>
      <c r="B226" s="8" t="s">
        <v>2</v>
      </c>
      <c r="C226" s="8" t="s">
        <v>488</v>
      </c>
      <c r="D226" s="9" t="s">
        <v>684</v>
      </c>
      <c r="E226" s="3" t="s">
        <v>14</v>
      </c>
      <c r="F226" s="3" t="s">
        <v>14</v>
      </c>
      <c r="G226" s="3" t="s">
        <v>14</v>
      </c>
      <c r="H226" s="4" t="s">
        <v>129</v>
      </c>
      <c r="I226" s="4" t="s">
        <v>129</v>
      </c>
      <c r="J226" s="4" t="s">
        <v>129</v>
      </c>
      <c r="K226" s="3" t="s">
        <v>14</v>
      </c>
    </row>
    <row r="227" spans="1:11" ht="16.5" customHeight="1">
      <c r="A227" s="7" t="s">
        <v>244</v>
      </c>
      <c r="B227" s="8" t="s">
        <v>2</v>
      </c>
      <c r="C227" s="8" t="s">
        <v>489</v>
      </c>
      <c r="D227" s="9" t="s">
        <v>685</v>
      </c>
      <c r="E227" s="3" t="s">
        <v>14</v>
      </c>
      <c r="F227" s="3" t="s">
        <v>14</v>
      </c>
      <c r="G227" s="3" t="s">
        <v>14</v>
      </c>
      <c r="H227" s="4" t="s">
        <v>129</v>
      </c>
      <c r="I227" s="4" t="s">
        <v>129</v>
      </c>
      <c r="J227" s="4" t="s">
        <v>129</v>
      </c>
      <c r="K227" s="3" t="s">
        <v>14</v>
      </c>
    </row>
    <row r="228" spans="1:11" ht="16.5" customHeight="1">
      <c r="A228" s="7" t="s">
        <v>262</v>
      </c>
      <c r="B228" s="8" t="s">
        <v>2</v>
      </c>
      <c r="C228" s="8" t="s">
        <v>490</v>
      </c>
      <c r="D228" s="9" t="s">
        <v>686</v>
      </c>
      <c r="E228" s="3" t="s">
        <v>14</v>
      </c>
      <c r="F228" s="3" t="s">
        <v>14</v>
      </c>
      <c r="G228" s="3" t="s">
        <v>14</v>
      </c>
      <c r="H228" s="4" t="s">
        <v>129</v>
      </c>
      <c r="I228" s="4" t="s">
        <v>129</v>
      </c>
      <c r="J228" s="4" t="s">
        <v>129</v>
      </c>
      <c r="K228" s="3" t="s">
        <v>14</v>
      </c>
    </row>
    <row r="229" spans="1:11" ht="16.5" customHeight="1">
      <c r="A229" s="7" t="s">
        <v>244</v>
      </c>
      <c r="B229" s="8" t="s">
        <v>2</v>
      </c>
      <c r="C229" s="8" t="s">
        <v>491</v>
      </c>
      <c r="D229" s="9" t="s">
        <v>687</v>
      </c>
      <c r="E229" s="3" t="s">
        <v>14</v>
      </c>
      <c r="F229" s="3" t="s">
        <v>14</v>
      </c>
      <c r="G229" s="3" t="s">
        <v>14</v>
      </c>
      <c r="H229" s="4" t="s">
        <v>129</v>
      </c>
      <c r="I229" s="4" t="s">
        <v>129</v>
      </c>
      <c r="J229" s="4" t="s">
        <v>129</v>
      </c>
      <c r="K229" s="3" t="s">
        <v>14</v>
      </c>
    </row>
    <row r="230" spans="1:11" ht="16.5" customHeight="1">
      <c r="A230" s="7" t="s">
        <v>265</v>
      </c>
      <c r="B230" s="8" t="s">
        <v>2</v>
      </c>
      <c r="C230" s="8" t="s">
        <v>492</v>
      </c>
      <c r="D230" s="9" t="s">
        <v>688</v>
      </c>
      <c r="E230" s="3" t="s">
        <v>14</v>
      </c>
      <c r="F230" s="3" t="s">
        <v>14</v>
      </c>
      <c r="G230" s="3" t="s">
        <v>14</v>
      </c>
      <c r="H230" s="4" t="s">
        <v>129</v>
      </c>
      <c r="I230" s="4" t="s">
        <v>129</v>
      </c>
      <c r="J230" s="4" t="s">
        <v>129</v>
      </c>
      <c r="K230" s="3" t="s">
        <v>14</v>
      </c>
    </row>
    <row r="231" spans="1:11" ht="16.5" customHeight="1">
      <c r="A231" s="7" t="s">
        <v>244</v>
      </c>
      <c r="B231" s="8" t="s">
        <v>2</v>
      </c>
      <c r="C231" s="8" t="s">
        <v>493</v>
      </c>
      <c r="D231" s="9" t="s">
        <v>689</v>
      </c>
      <c r="E231" s="3" t="s">
        <v>14</v>
      </c>
      <c r="F231" s="3" t="s">
        <v>14</v>
      </c>
      <c r="G231" s="3" t="s">
        <v>14</v>
      </c>
      <c r="H231" s="4" t="s">
        <v>129</v>
      </c>
      <c r="I231" s="4" t="s">
        <v>129</v>
      </c>
      <c r="J231" s="4" t="s">
        <v>129</v>
      </c>
      <c r="K231" s="3" t="s">
        <v>14</v>
      </c>
    </row>
    <row r="233" spans="1:7" ht="12.75">
      <c r="A233" s="41" t="str">
        <f>отчет!A170</f>
        <v>Глава СП                              _________         Сафина Г.Х.</v>
      </c>
      <c r="B233" s="41"/>
      <c r="C233" s="41"/>
      <c r="D233" s="41"/>
      <c r="E233" s="41"/>
      <c r="F233" s="41"/>
      <c r="G233" s="41"/>
    </row>
    <row r="234" spans="1:7" ht="12.75">
      <c r="A234" s="6" t="s">
        <v>14</v>
      </c>
      <c r="B234" s="6"/>
      <c r="C234" s="6"/>
      <c r="D234" s="6"/>
      <c r="E234" s="15"/>
      <c r="F234" s="15"/>
      <c r="G234" s="15"/>
    </row>
    <row r="235" spans="1:7" ht="12.75">
      <c r="A235" s="41"/>
      <c r="B235" s="41"/>
      <c r="C235" s="41"/>
      <c r="D235" s="41"/>
      <c r="E235" s="41"/>
      <c r="F235" s="41"/>
      <c r="G235" s="41"/>
    </row>
  </sheetData>
  <sheetProtection/>
  <mergeCells count="6">
    <mergeCell ref="A235:G235"/>
    <mergeCell ref="A233:G233"/>
    <mergeCell ref="A1:J1"/>
    <mergeCell ref="A2:J2"/>
    <mergeCell ref="A3:J3"/>
    <mergeCell ref="B4:J4"/>
  </mergeCells>
  <printOptions/>
  <pageMargins left="0.4724409448818898" right="0.2362204724409449" top="0.31496062992125984" bottom="0.31496062992125984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user</cp:lastModifiedBy>
  <cp:lastPrinted>2015-11-11T10:57:25Z</cp:lastPrinted>
  <dcterms:created xsi:type="dcterms:W3CDTF">2013-07-30T10:45:46Z</dcterms:created>
  <dcterms:modified xsi:type="dcterms:W3CDTF">2016-01-15T05:35:35Z</dcterms:modified>
  <cp:category/>
  <cp:version/>
  <cp:contentType/>
  <cp:contentStatus/>
</cp:coreProperties>
</file>